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tokaw\Desktop\入札関連\鹿島都市開発様式\"/>
    </mc:Choice>
  </mc:AlternateContent>
  <xr:revisionPtr revIDLastSave="0" documentId="13_ncr:1_{434D5206-C1B5-4ED2-B037-B7BC7F553C04}" xr6:coauthVersionLast="47" xr6:coauthVersionMax="47" xr10:uidLastSave="{00000000-0000-0000-0000-000000000000}"/>
  <bookViews>
    <workbookView xWindow="-108" yWindow="-108" windowWidth="23256" windowHeight="13896" tabRatio="718" xr2:uid="{35854EB7-1E5A-4937-86CA-790847265477}"/>
  </bookViews>
  <sheets>
    <sheet name="1.業者" sheetId="1" r:id="rId1"/>
    <sheet name="2.申請業者" sheetId="2" r:id="rId2"/>
    <sheet name="3.(業者)" sheetId="3" r:id="rId3"/>
    <sheet name="1.業者（※記入例）" sheetId="4" r:id="rId4"/>
    <sheet name="2.申請業者（※記入例）" sheetId="5" r:id="rId5"/>
    <sheet name="3.業者（※記入例）" sheetId="8" r:id="rId6"/>
    <sheet name="3.業者（※記ｄｓｄｓ入例）" sheetId="7" state="hidden" r:id="rId7"/>
  </sheets>
  <externalReferences>
    <externalReference r:id="rId8"/>
    <externalReference r:id="rId9"/>
  </externalReferences>
  <definedNames>
    <definedName name="_xlnm.Print_Area" localSheetId="0">'1.業者'!$A$1:$I$51</definedName>
    <definedName name="_xlnm.Print_Area" localSheetId="3">'1.業者（※記入例）'!$A$1:$I$51</definedName>
    <definedName name="_xlnm.Print_Area" localSheetId="1">'2.申請業者'!$A$1:$G$129</definedName>
    <definedName name="県名">[1]【非表示】県・市コード!$C$1:$AX$1</definedName>
    <definedName name="地域区分２">[1]【非表示】地域区分２!$A$1:$A$48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8" l="1"/>
  <c r="M31" i="8"/>
  <c r="H31" i="8"/>
  <c r="C31" i="8"/>
  <c r="W30" i="8"/>
  <c r="W29" i="8"/>
  <c r="W28" i="8"/>
  <c r="W27" i="8"/>
  <c r="W26" i="8"/>
  <c r="W25" i="8"/>
  <c r="W24" i="8"/>
  <c r="W23" i="8"/>
  <c r="W22" i="8"/>
  <c r="W21" i="8"/>
  <c r="W20" i="8"/>
  <c r="W19" i="8"/>
  <c r="W18" i="8"/>
  <c r="W17" i="8"/>
  <c r="W16" i="8"/>
  <c r="W15" i="8"/>
  <c r="W14" i="8"/>
  <c r="W13" i="8"/>
  <c r="W12" i="8"/>
  <c r="W11" i="8"/>
  <c r="W10" i="8"/>
  <c r="W9" i="8"/>
  <c r="W8" i="8"/>
  <c r="W7" i="8"/>
  <c r="W31" i="8" s="1"/>
  <c r="C2" i="8"/>
  <c r="R31" i="7"/>
  <c r="M31" i="7"/>
  <c r="H31" i="7"/>
  <c r="C31" i="7"/>
  <c r="W30" i="7"/>
  <c r="W29" i="7"/>
  <c r="W28" i="7"/>
  <c r="W27" i="7"/>
  <c r="W26" i="7"/>
  <c r="W25" i="7"/>
  <c r="W24" i="7"/>
  <c r="W23" i="7"/>
  <c r="W22" i="7"/>
  <c r="W21" i="7"/>
  <c r="W20" i="7"/>
  <c r="W19" i="7"/>
  <c r="W18" i="7"/>
  <c r="W17" i="7"/>
  <c r="W16" i="7"/>
  <c r="W15" i="7"/>
  <c r="W14" i="7"/>
  <c r="W13" i="7"/>
  <c r="W12" i="7"/>
  <c r="W11" i="7"/>
  <c r="W10" i="7"/>
  <c r="W9" i="7"/>
  <c r="W8" i="7"/>
  <c r="W7" i="7"/>
  <c r="C2" i="7"/>
  <c r="W31" i="7" l="1"/>
  <c r="K129" i="5"/>
  <c r="J129" i="5"/>
  <c r="K128" i="5"/>
  <c r="J128" i="5"/>
  <c r="K127" i="5"/>
  <c r="J127" i="5"/>
  <c r="K126" i="5"/>
  <c r="J126" i="5"/>
  <c r="K125" i="5"/>
  <c r="J125" i="5"/>
  <c r="J124" i="5"/>
  <c r="K123" i="5"/>
  <c r="J123" i="5"/>
  <c r="K122" i="5"/>
  <c r="J122" i="5"/>
  <c r="K121" i="5"/>
  <c r="J121" i="5"/>
  <c r="K120" i="5"/>
  <c r="J120" i="5"/>
  <c r="K119" i="5"/>
  <c r="J119" i="5"/>
  <c r="J118" i="5"/>
  <c r="M114" i="5"/>
  <c r="L114" i="5"/>
  <c r="K114" i="5"/>
  <c r="J114" i="5"/>
  <c r="L113" i="5"/>
  <c r="K113" i="5"/>
  <c r="J113" i="5"/>
  <c r="L112" i="5"/>
  <c r="K112" i="5"/>
  <c r="J112" i="5"/>
  <c r="L111" i="5"/>
  <c r="K111" i="5"/>
  <c r="J111" i="5"/>
  <c r="M110" i="5"/>
  <c r="L110" i="5"/>
  <c r="K110" i="5"/>
  <c r="J110" i="5"/>
  <c r="L109" i="5"/>
  <c r="K109" i="5"/>
  <c r="J109" i="5"/>
  <c r="L108" i="5"/>
  <c r="K108" i="5"/>
  <c r="J108" i="5"/>
  <c r="L107" i="5"/>
  <c r="K107" i="5"/>
  <c r="J107" i="5"/>
  <c r="L106" i="5"/>
  <c r="K106" i="5"/>
  <c r="J106" i="5"/>
  <c r="M105" i="5"/>
  <c r="L105" i="5"/>
  <c r="K105" i="5"/>
  <c r="J105" i="5"/>
  <c r="L104" i="5"/>
  <c r="K104" i="5"/>
  <c r="J104" i="5"/>
  <c r="L103" i="5"/>
  <c r="K103" i="5"/>
  <c r="J103" i="5"/>
  <c r="M102" i="5"/>
  <c r="L102" i="5"/>
  <c r="K102" i="5"/>
  <c r="J102" i="5"/>
  <c r="L101" i="5"/>
  <c r="K101" i="5"/>
  <c r="J101" i="5"/>
  <c r="L100" i="5"/>
  <c r="K100" i="5"/>
  <c r="J100" i="5"/>
  <c r="M99" i="5"/>
  <c r="L99" i="5"/>
  <c r="K99" i="5"/>
  <c r="J99" i="5"/>
  <c r="L98" i="5"/>
  <c r="K98" i="5"/>
  <c r="J98" i="5"/>
  <c r="L97" i="5"/>
  <c r="K97" i="5"/>
  <c r="J97" i="5"/>
  <c r="L96" i="5"/>
  <c r="K96" i="5"/>
  <c r="J96" i="5"/>
  <c r="L95" i="5"/>
  <c r="K95" i="5"/>
  <c r="J95" i="5"/>
  <c r="L94" i="5"/>
  <c r="K94" i="5"/>
  <c r="J94" i="5"/>
  <c r="M93" i="5"/>
  <c r="L93" i="5"/>
  <c r="K93" i="5"/>
  <c r="J93" i="5"/>
  <c r="L92" i="5"/>
  <c r="K92" i="5"/>
  <c r="J92" i="5"/>
  <c r="L91" i="5"/>
  <c r="K91" i="5"/>
  <c r="J91" i="5"/>
  <c r="L90" i="5"/>
  <c r="K90" i="5"/>
  <c r="J90" i="5"/>
  <c r="M89" i="5"/>
  <c r="L89" i="5"/>
  <c r="K89" i="5"/>
  <c r="J89" i="5"/>
  <c r="L88" i="5"/>
  <c r="K88" i="5"/>
  <c r="J88" i="5"/>
  <c r="L87" i="5"/>
  <c r="K87" i="5"/>
  <c r="J87" i="5"/>
  <c r="L86" i="5"/>
  <c r="K86" i="5"/>
  <c r="J86" i="5"/>
  <c r="L85" i="5"/>
  <c r="K85" i="5"/>
  <c r="J85" i="5"/>
  <c r="L84" i="5"/>
  <c r="K84" i="5"/>
  <c r="J84" i="5"/>
  <c r="M83" i="5"/>
  <c r="L83" i="5"/>
  <c r="K83" i="5"/>
  <c r="J83" i="5"/>
  <c r="L82" i="5"/>
  <c r="K82" i="5"/>
  <c r="J82" i="5"/>
  <c r="L81" i="5"/>
  <c r="K81" i="5"/>
  <c r="J81" i="5"/>
  <c r="L80" i="5"/>
  <c r="K80" i="5"/>
  <c r="J80" i="5"/>
  <c r="M79" i="5"/>
  <c r="L79" i="5"/>
  <c r="K79" i="5"/>
  <c r="J79" i="5"/>
  <c r="L78" i="5"/>
  <c r="K78" i="5"/>
  <c r="J78" i="5"/>
  <c r="L77" i="5"/>
  <c r="K77" i="5"/>
  <c r="J77" i="5"/>
  <c r="L76" i="5"/>
  <c r="K76" i="5"/>
  <c r="J76" i="5"/>
  <c r="L75" i="5"/>
  <c r="K75" i="5"/>
  <c r="J75" i="5"/>
  <c r="L74" i="5"/>
  <c r="K74" i="5"/>
  <c r="J74" i="5"/>
  <c r="M73" i="5"/>
  <c r="L73" i="5"/>
  <c r="K73" i="5"/>
  <c r="J73" i="5"/>
  <c r="L72" i="5"/>
  <c r="K72" i="5"/>
  <c r="J72" i="5"/>
  <c r="L71" i="5"/>
  <c r="K71" i="5"/>
  <c r="J71" i="5"/>
  <c r="L70" i="5"/>
  <c r="K70" i="5"/>
  <c r="J70" i="5"/>
  <c r="L69" i="5"/>
  <c r="K69" i="5"/>
  <c r="J69" i="5"/>
  <c r="L68" i="5"/>
  <c r="K68" i="5"/>
  <c r="J68" i="5"/>
  <c r="M67" i="5"/>
  <c r="L67" i="5"/>
  <c r="K67" i="5"/>
  <c r="J67" i="5"/>
  <c r="L66" i="5"/>
  <c r="K66" i="5"/>
  <c r="J66" i="5"/>
  <c r="L65" i="5"/>
  <c r="K65" i="5"/>
  <c r="J65" i="5"/>
  <c r="L64" i="5"/>
  <c r="K64" i="5"/>
  <c r="J64" i="5"/>
  <c r="L63" i="5"/>
  <c r="K63" i="5"/>
  <c r="J63" i="5"/>
  <c r="M62" i="5"/>
  <c r="L62" i="5"/>
  <c r="K62" i="5"/>
  <c r="J62" i="5"/>
  <c r="L61" i="5"/>
  <c r="K61" i="5"/>
  <c r="J61" i="5"/>
  <c r="L60" i="5"/>
  <c r="K60" i="5"/>
  <c r="J60" i="5"/>
  <c r="L59" i="5"/>
  <c r="K59" i="5"/>
  <c r="J59" i="5"/>
  <c r="L58" i="5"/>
  <c r="K58" i="5"/>
  <c r="J58" i="5"/>
  <c r="L57" i="5"/>
  <c r="K57" i="5"/>
  <c r="J57" i="5"/>
  <c r="M56" i="5"/>
  <c r="L56" i="5"/>
  <c r="K56" i="5"/>
  <c r="J56" i="5"/>
  <c r="L55" i="5"/>
  <c r="K55" i="5"/>
  <c r="J55" i="5"/>
  <c r="L54" i="5"/>
  <c r="K54" i="5"/>
  <c r="J54" i="5"/>
  <c r="L53" i="5"/>
  <c r="K53" i="5"/>
  <c r="J53" i="5"/>
  <c r="L52" i="5"/>
  <c r="K52" i="5"/>
  <c r="J52" i="5"/>
  <c r="L51" i="5"/>
  <c r="K51" i="5"/>
  <c r="J51" i="5"/>
  <c r="M50" i="5"/>
  <c r="L50" i="5"/>
  <c r="K50" i="5"/>
  <c r="J50" i="5"/>
  <c r="L49" i="5"/>
  <c r="K49" i="5"/>
  <c r="J49" i="5"/>
  <c r="L48" i="5"/>
  <c r="K48" i="5"/>
  <c r="J48" i="5"/>
  <c r="L47" i="5"/>
  <c r="K47" i="5"/>
  <c r="J47" i="5"/>
  <c r="M46" i="5"/>
  <c r="L46" i="5"/>
  <c r="K46" i="5"/>
  <c r="J46" i="5"/>
  <c r="L45" i="5"/>
  <c r="K45" i="5"/>
  <c r="J45" i="5"/>
  <c r="L44" i="5"/>
  <c r="K44" i="5"/>
  <c r="J44" i="5"/>
  <c r="L43" i="5"/>
  <c r="K43" i="5"/>
  <c r="J43" i="5"/>
  <c r="M42" i="5"/>
  <c r="L42" i="5"/>
  <c r="K42" i="5"/>
  <c r="J42" i="5"/>
  <c r="L41" i="5"/>
  <c r="K41" i="5"/>
  <c r="J41" i="5"/>
  <c r="L40" i="5"/>
  <c r="K40" i="5"/>
  <c r="J40" i="5"/>
  <c r="L39" i="5"/>
  <c r="K39" i="5"/>
  <c r="J39" i="5"/>
  <c r="L38" i="5"/>
  <c r="K38" i="5"/>
  <c r="J38" i="5"/>
  <c r="M37" i="5"/>
  <c r="L37" i="5"/>
  <c r="K37" i="5"/>
  <c r="J37" i="5"/>
  <c r="L36" i="5"/>
  <c r="K36" i="5"/>
  <c r="J36" i="5"/>
  <c r="L35" i="5"/>
  <c r="K35" i="5"/>
  <c r="J35" i="5"/>
  <c r="M34" i="5"/>
  <c r="L34" i="5"/>
  <c r="K34" i="5"/>
  <c r="J34" i="5"/>
  <c r="L33" i="5"/>
  <c r="K33" i="5"/>
  <c r="J33" i="5"/>
  <c r="L32" i="5"/>
  <c r="K32" i="5"/>
  <c r="J32" i="5"/>
  <c r="L31" i="5"/>
  <c r="K31" i="5"/>
  <c r="J31" i="5"/>
  <c r="L30" i="5"/>
  <c r="K30" i="5"/>
  <c r="J30" i="5"/>
  <c r="M29" i="5"/>
  <c r="L29" i="5"/>
  <c r="K29" i="5"/>
  <c r="J29" i="5"/>
  <c r="L28" i="5"/>
  <c r="K28" i="5"/>
  <c r="J28" i="5"/>
  <c r="L27" i="5"/>
  <c r="K27" i="5"/>
  <c r="J27" i="5"/>
  <c r="L26" i="5"/>
  <c r="K26" i="5"/>
  <c r="J26" i="5"/>
  <c r="L25" i="5"/>
  <c r="K25" i="5"/>
  <c r="J25" i="5"/>
  <c r="M24" i="5"/>
  <c r="L24" i="5"/>
  <c r="K24" i="5"/>
  <c r="J24" i="5"/>
  <c r="L23" i="5"/>
  <c r="K23" i="5"/>
  <c r="J23" i="5"/>
  <c r="L22" i="5"/>
  <c r="K22" i="5"/>
  <c r="J22" i="5"/>
  <c r="L21" i="5"/>
  <c r="K21" i="5"/>
  <c r="J21" i="5"/>
  <c r="M20" i="5"/>
  <c r="L20" i="5"/>
  <c r="K20" i="5"/>
  <c r="J20" i="5"/>
  <c r="L19" i="5"/>
  <c r="K19" i="5"/>
  <c r="J19" i="5"/>
  <c r="L18" i="5"/>
  <c r="K18" i="5"/>
  <c r="J18" i="5"/>
  <c r="L17" i="5"/>
  <c r="K17" i="5"/>
  <c r="J17" i="5"/>
  <c r="L16" i="5"/>
  <c r="K16" i="5"/>
  <c r="J16" i="5"/>
  <c r="L15" i="5"/>
  <c r="K15" i="5"/>
  <c r="J15" i="5"/>
  <c r="M14" i="5"/>
  <c r="L14" i="5"/>
  <c r="K14" i="5"/>
  <c r="J14" i="5"/>
  <c r="L13" i="5"/>
  <c r="K13" i="5"/>
  <c r="J13" i="5"/>
  <c r="L12" i="5"/>
  <c r="K12" i="5"/>
  <c r="J12" i="5"/>
  <c r="L11" i="5"/>
  <c r="K11" i="5"/>
  <c r="J11" i="5"/>
  <c r="M10" i="5"/>
  <c r="L10" i="5"/>
  <c r="K10" i="5"/>
  <c r="J10" i="5"/>
  <c r="L9" i="5"/>
  <c r="K9" i="5"/>
  <c r="J9" i="5"/>
  <c r="L8" i="5"/>
  <c r="K8" i="5"/>
  <c r="J8" i="5"/>
  <c r="L7" i="5"/>
  <c r="K7" i="5"/>
  <c r="J7" i="5"/>
  <c r="M6" i="5"/>
  <c r="L6" i="5"/>
  <c r="K6" i="5"/>
  <c r="J6" i="5"/>
  <c r="L5" i="5"/>
  <c r="K5" i="5"/>
  <c r="J5" i="5"/>
  <c r="L4" i="5"/>
  <c r="K4" i="5"/>
  <c r="J4" i="5"/>
  <c r="L3" i="5"/>
  <c r="K3" i="5"/>
  <c r="J3" i="5"/>
  <c r="K51" i="4"/>
  <c r="K50" i="4"/>
  <c r="K49" i="4"/>
  <c r="K48" i="4"/>
  <c r="K47" i="4"/>
  <c r="K45" i="4"/>
  <c r="K41" i="4"/>
  <c r="K40" i="4"/>
  <c r="K35" i="4"/>
  <c r="K39" i="4" s="1"/>
  <c r="K34" i="4"/>
  <c r="K33" i="4"/>
  <c r="K32" i="4"/>
  <c r="K31" i="4"/>
  <c r="K30" i="4"/>
  <c r="K29" i="4"/>
  <c r="K28" i="4"/>
  <c r="K27" i="4"/>
  <c r="D26" i="4"/>
  <c r="K26" i="4" s="1"/>
  <c r="D25" i="4"/>
  <c r="K25" i="4" s="1"/>
  <c r="K24" i="4"/>
  <c r="D23" i="4"/>
  <c r="K23" i="4" s="1"/>
  <c r="K22" i="4"/>
  <c r="K19" i="4"/>
  <c r="K18" i="4"/>
  <c r="C10" i="4"/>
  <c r="C9" i="4"/>
  <c r="C8" i="4"/>
  <c r="C7" i="4"/>
  <c r="K4" i="4"/>
  <c r="K3" i="4"/>
  <c r="K2" i="4"/>
  <c r="K42" i="4" l="1"/>
  <c r="K43" i="4"/>
  <c r="K44" i="4"/>
  <c r="K46" i="4"/>
  <c r="K36" i="4"/>
  <c r="K37" i="4"/>
  <c r="K38" i="4"/>
  <c r="K129" i="2" l="1"/>
  <c r="J129" i="2"/>
  <c r="K128" i="2"/>
  <c r="J128" i="2"/>
  <c r="K127" i="2"/>
  <c r="J127" i="2"/>
  <c r="K126" i="2"/>
  <c r="J126" i="2"/>
  <c r="K125" i="2"/>
  <c r="J125" i="2"/>
  <c r="J124" i="2"/>
  <c r="K123" i="2"/>
  <c r="J123" i="2"/>
  <c r="K122" i="2"/>
  <c r="J122" i="2"/>
  <c r="K121" i="2"/>
  <c r="J121" i="2"/>
  <c r="K120" i="2"/>
  <c r="J120" i="2"/>
  <c r="K119" i="2"/>
  <c r="J119" i="2"/>
  <c r="J118" i="2"/>
  <c r="M114" i="2"/>
  <c r="L114" i="2"/>
  <c r="K114" i="2"/>
  <c r="J114" i="2"/>
  <c r="L113" i="2"/>
  <c r="K113" i="2"/>
  <c r="J113" i="2"/>
  <c r="L112" i="2"/>
  <c r="K112" i="2"/>
  <c r="J112" i="2"/>
  <c r="L111" i="2"/>
  <c r="K111" i="2"/>
  <c r="J111" i="2"/>
  <c r="M110" i="2"/>
  <c r="L110" i="2"/>
  <c r="K110" i="2"/>
  <c r="J110" i="2"/>
  <c r="L109" i="2"/>
  <c r="K109" i="2"/>
  <c r="J109" i="2"/>
  <c r="L108" i="2"/>
  <c r="K108" i="2"/>
  <c r="J108" i="2"/>
  <c r="L107" i="2"/>
  <c r="K107" i="2"/>
  <c r="J107" i="2"/>
  <c r="L106" i="2"/>
  <c r="K106" i="2"/>
  <c r="J106" i="2"/>
  <c r="M105" i="2"/>
  <c r="L105" i="2"/>
  <c r="K105" i="2"/>
  <c r="J105" i="2"/>
  <c r="L104" i="2"/>
  <c r="K104" i="2"/>
  <c r="J104" i="2"/>
  <c r="L103" i="2"/>
  <c r="K103" i="2"/>
  <c r="J103" i="2"/>
  <c r="M102" i="2"/>
  <c r="L102" i="2"/>
  <c r="K102" i="2"/>
  <c r="J102" i="2"/>
  <c r="L101" i="2"/>
  <c r="K101" i="2"/>
  <c r="J101" i="2"/>
  <c r="L100" i="2"/>
  <c r="K100" i="2"/>
  <c r="J100" i="2"/>
  <c r="M99" i="2"/>
  <c r="L99" i="2"/>
  <c r="K99" i="2"/>
  <c r="J99" i="2"/>
  <c r="L98" i="2"/>
  <c r="K98" i="2"/>
  <c r="J98" i="2"/>
  <c r="L97" i="2"/>
  <c r="K97" i="2"/>
  <c r="J97" i="2"/>
  <c r="L96" i="2"/>
  <c r="K96" i="2"/>
  <c r="J96" i="2"/>
  <c r="L95" i="2"/>
  <c r="K95" i="2"/>
  <c r="J95" i="2"/>
  <c r="L94" i="2"/>
  <c r="K94" i="2"/>
  <c r="J94" i="2"/>
  <c r="M93" i="2"/>
  <c r="L93" i="2"/>
  <c r="K93" i="2"/>
  <c r="J93" i="2"/>
  <c r="L92" i="2"/>
  <c r="K92" i="2"/>
  <c r="J92" i="2"/>
  <c r="L91" i="2"/>
  <c r="K91" i="2"/>
  <c r="J91" i="2"/>
  <c r="L90" i="2"/>
  <c r="K90" i="2"/>
  <c r="J90" i="2"/>
  <c r="M89" i="2"/>
  <c r="L89" i="2"/>
  <c r="K89" i="2"/>
  <c r="J89" i="2"/>
  <c r="L88" i="2"/>
  <c r="K88" i="2"/>
  <c r="J88" i="2"/>
  <c r="L87" i="2"/>
  <c r="K87" i="2"/>
  <c r="J87" i="2"/>
  <c r="L86" i="2"/>
  <c r="K86" i="2"/>
  <c r="J86" i="2"/>
  <c r="L85" i="2"/>
  <c r="K85" i="2"/>
  <c r="J85" i="2"/>
  <c r="L84" i="2"/>
  <c r="K84" i="2"/>
  <c r="J84" i="2"/>
  <c r="M83" i="2"/>
  <c r="L83" i="2"/>
  <c r="K83" i="2"/>
  <c r="J83" i="2"/>
  <c r="L82" i="2"/>
  <c r="K82" i="2"/>
  <c r="J82" i="2"/>
  <c r="L81" i="2"/>
  <c r="K81" i="2"/>
  <c r="J81" i="2"/>
  <c r="L80" i="2"/>
  <c r="K80" i="2"/>
  <c r="J80" i="2"/>
  <c r="M79" i="2"/>
  <c r="L79" i="2"/>
  <c r="K79" i="2"/>
  <c r="J79" i="2"/>
  <c r="L78" i="2"/>
  <c r="K78" i="2"/>
  <c r="J78" i="2"/>
  <c r="L77" i="2"/>
  <c r="K77" i="2"/>
  <c r="J77" i="2"/>
  <c r="L76" i="2"/>
  <c r="K76" i="2"/>
  <c r="J76" i="2"/>
  <c r="L75" i="2"/>
  <c r="K75" i="2"/>
  <c r="J75" i="2"/>
  <c r="L74" i="2"/>
  <c r="K74" i="2"/>
  <c r="J74" i="2"/>
  <c r="M73" i="2"/>
  <c r="L73" i="2"/>
  <c r="K73" i="2"/>
  <c r="J73" i="2"/>
  <c r="L72" i="2"/>
  <c r="K72" i="2"/>
  <c r="J72" i="2"/>
  <c r="L71" i="2"/>
  <c r="K71" i="2"/>
  <c r="J71" i="2"/>
  <c r="L70" i="2"/>
  <c r="K70" i="2"/>
  <c r="J70" i="2"/>
  <c r="L69" i="2"/>
  <c r="K69" i="2"/>
  <c r="J69" i="2"/>
  <c r="L68" i="2"/>
  <c r="K68" i="2"/>
  <c r="J68" i="2"/>
  <c r="M67" i="2"/>
  <c r="L67" i="2"/>
  <c r="K67" i="2"/>
  <c r="J67" i="2"/>
  <c r="L66" i="2"/>
  <c r="K66" i="2"/>
  <c r="J66" i="2"/>
  <c r="L65" i="2"/>
  <c r="K65" i="2"/>
  <c r="J65" i="2"/>
  <c r="L64" i="2"/>
  <c r="K64" i="2"/>
  <c r="J64" i="2"/>
  <c r="L63" i="2"/>
  <c r="K63" i="2"/>
  <c r="J63" i="2"/>
  <c r="M62" i="2"/>
  <c r="L62" i="2"/>
  <c r="K62" i="2"/>
  <c r="J62" i="2"/>
  <c r="L61" i="2"/>
  <c r="K61" i="2"/>
  <c r="J61" i="2"/>
  <c r="L60" i="2"/>
  <c r="K60" i="2"/>
  <c r="J60" i="2"/>
  <c r="L59" i="2"/>
  <c r="K59" i="2"/>
  <c r="J59" i="2"/>
  <c r="L58" i="2"/>
  <c r="K58" i="2"/>
  <c r="J58" i="2"/>
  <c r="L57" i="2"/>
  <c r="K57" i="2"/>
  <c r="J57" i="2"/>
  <c r="M56" i="2"/>
  <c r="L56" i="2"/>
  <c r="K56" i="2"/>
  <c r="J56" i="2"/>
  <c r="L55" i="2"/>
  <c r="K55" i="2"/>
  <c r="J55" i="2"/>
  <c r="L54" i="2"/>
  <c r="K54" i="2"/>
  <c r="J54" i="2"/>
  <c r="L53" i="2"/>
  <c r="K53" i="2"/>
  <c r="J53" i="2"/>
  <c r="L52" i="2"/>
  <c r="K52" i="2"/>
  <c r="J52" i="2"/>
  <c r="L51" i="2"/>
  <c r="K51" i="2"/>
  <c r="J51" i="2"/>
  <c r="M50" i="2"/>
  <c r="L50" i="2"/>
  <c r="K50" i="2"/>
  <c r="J50" i="2"/>
  <c r="L49" i="2"/>
  <c r="K49" i="2"/>
  <c r="J49" i="2"/>
  <c r="L48" i="2"/>
  <c r="K48" i="2"/>
  <c r="J48" i="2"/>
  <c r="L47" i="2"/>
  <c r="K47" i="2"/>
  <c r="J47" i="2"/>
  <c r="M46" i="2"/>
  <c r="L46" i="2"/>
  <c r="K46" i="2"/>
  <c r="J46" i="2"/>
  <c r="L45" i="2"/>
  <c r="K45" i="2"/>
  <c r="J45" i="2"/>
  <c r="L44" i="2"/>
  <c r="K44" i="2"/>
  <c r="J44" i="2"/>
  <c r="L43" i="2"/>
  <c r="K43" i="2"/>
  <c r="J43" i="2"/>
  <c r="M42" i="2"/>
  <c r="L42" i="2"/>
  <c r="K42" i="2"/>
  <c r="J42" i="2"/>
  <c r="L41" i="2"/>
  <c r="K41" i="2"/>
  <c r="J41" i="2"/>
  <c r="L40" i="2"/>
  <c r="K40" i="2"/>
  <c r="J40" i="2"/>
  <c r="L39" i="2"/>
  <c r="K39" i="2"/>
  <c r="J39" i="2"/>
  <c r="L38" i="2"/>
  <c r="K38" i="2"/>
  <c r="J38" i="2"/>
  <c r="M37" i="2"/>
  <c r="L37" i="2"/>
  <c r="K37" i="2"/>
  <c r="J37" i="2"/>
  <c r="L36" i="2"/>
  <c r="K36" i="2"/>
  <c r="J36" i="2"/>
  <c r="L35" i="2"/>
  <c r="K35" i="2"/>
  <c r="J35" i="2"/>
  <c r="M34" i="2"/>
  <c r="L34" i="2"/>
  <c r="K34" i="2"/>
  <c r="J34" i="2"/>
  <c r="L33" i="2"/>
  <c r="K33" i="2"/>
  <c r="J33" i="2"/>
  <c r="L32" i="2"/>
  <c r="K32" i="2"/>
  <c r="J32" i="2"/>
  <c r="L31" i="2"/>
  <c r="K31" i="2"/>
  <c r="J31" i="2"/>
  <c r="L30" i="2"/>
  <c r="K30" i="2"/>
  <c r="J30" i="2"/>
  <c r="M29" i="2"/>
  <c r="L29" i="2"/>
  <c r="K29" i="2"/>
  <c r="J29" i="2"/>
  <c r="L28" i="2"/>
  <c r="K28" i="2"/>
  <c r="J28" i="2"/>
  <c r="L27" i="2"/>
  <c r="K27" i="2"/>
  <c r="J27" i="2"/>
  <c r="L26" i="2"/>
  <c r="K26" i="2"/>
  <c r="J26" i="2"/>
  <c r="L25" i="2"/>
  <c r="K25" i="2"/>
  <c r="J25" i="2"/>
  <c r="M24" i="2"/>
  <c r="L24" i="2"/>
  <c r="K24" i="2"/>
  <c r="J24" i="2"/>
  <c r="L23" i="2"/>
  <c r="K23" i="2"/>
  <c r="J23" i="2"/>
  <c r="L22" i="2"/>
  <c r="K22" i="2"/>
  <c r="J22" i="2"/>
  <c r="L21" i="2"/>
  <c r="K21" i="2"/>
  <c r="J21" i="2"/>
  <c r="M20" i="2"/>
  <c r="L20" i="2"/>
  <c r="K20" i="2"/>
  <c r="J20" i="2"/>
  <c r="L19" i="2"/>
  <c r="K19" i="2"/>
  <c r="J19" i="2"/>
  <c r="L18" i="2"/>
  <c r="K18" i="2"/>
  <c r="J18" i="2"/>
  <c r="L17" i="2"/>
  <c r="K17" i="2"/>
  <c r="J17" i="2"/>
  <c r="L16" i="2"/>
  <c r="K16" i="2"/>
  <c r="J16" i="2"/>
  <c r="L15" i="2"/>
  <c r="K15" i="2"/>
  <c r="J15" i="2"/>
  <c r="M14" i="2"/>
  <c r="L14" i="2"/>
  <c r="K14" i="2"/>
  <c r="J14" i="2"/>
  <c r="L13" i="2"/>
  <c r="K13" i="2"/>
  <c r="J13" i="2"/>
  <c r="L12" i="2"/>
  <c r="K12" i="2"/>
  <c r="J12" i="2"/>
  <c r="L11" i="2"/>
  <c r="K11" i="2"/>
  <c r="J11" i="2"/>
  <c r="M10" i="2"/>
  <c r="L10" i="2"/>
  <c r="K10" i="2"/>
  <c r="J10" i="2"/>
  <c r="L9" i="2"/>
  <c r="K9" i="2"/>
  <c r="J9" i="2"/>
  <c r="L8" i="2"/>
  <c r="K8" i="2"/>
  <c r="J8" i="2"/>
  <c r="L7" i="2"/>
  <c r="K7" i="2"/>
  <c r="J7" i="2"/>
  <c r="M6" i="2"/>
  <c r="L6" i="2"/>
  <c r="K6" i="2"/>
  <c r="J6" i="2"/>
  <c r="L5" i="2"/>
  <c r="K5" i="2"/>
  <c r="J5" i="2"/>
  <c r="L4" i="2"/>
  <c r="K4" i="2"/>
  <c r="J4" i="2"/>
  <c r="L3" i="2"/>
  <c r="K3" i="2"/>
  <c r="J3" i="2"/>
  <c r="D1" i="2"/>
  <c r="R31" i="3"/>
  <c r="M31" i="3"/>
  <c r="H31" i="3"/>
  <c r="C31" i="3"/>
  <c r="W30" i="3"/>
  <c r="W29" i="3"/>
  <c r="W28" i="3"/>
  <c r="W27" i="3"/>
  <c r="W26" i="3"/>
  <c r="W25" i="3"/>
  <c r="W24" i="3"/>
  <c r="W23" i="3"/>
  <c r="W22" i="3"/>
  <c r="W21" i="3"/>
  <c r="W20" i="3"/>
  <c r="W19" i="3"/>
  <c r="W18" i="3"/>
  <c r="W17" i="3"/>
  <c r="W16" i="3"/>
  <c r="W15" i="3"/>
  <c r="W14" i="3"/>
  <c r="W13" i="3"/>
  <c r="W12" i="3"/>
  <c r="W11" i="3"/>
  <c r="W10" i="3"/>
  <c r="W9" i="3"/>
  <c r="W8" i="3"/>
  <c r="W7" i="3"/>
  <c r="C2" i="3"/>
  <c r="K51" i="1"/>
  <c r="K50" i="1"/>
  <c r="K49" i="1"/>
  <c r="K48" i="1"/>
  <c r="K47" i="1"/>
  <c r="K39" i="1"/>
  <c r="K37" i="1"/>
  <c r="K35" i="1"/>
  <c r="K46" i="1" s="1"/>
  <c r="K34" i="1"/>
  <c r="K33" i="1"/>
  <c r="K32" i="1"/>
  <c r="K31" i="1"/>
  <c r="K30" i="1"/>
  <c r="K29" i="1"/>
  <c r="K28" i="1"/>
  <c r="K27" i="1"/>
  <c r="D26" i="1"/>
  <c r="K38" i="1" s="1"/>
  <c r="K25" i="1"/>
  <c r="K24" i="1"/>
  <c r="D23" i="1"/>
  <c r="K36" i="1" s="1"/>
  <c r="K22" i="1"/>
  <c r="K19" i="1"/>
  <c r="K18" i="1"/>
  <c r="C10" i="1"/>
  <c r="C9" i="1"/>
  <c r="C8" i="1"/>
  <c r="K4" i="1"/>
  <c r="K3" i="1"/>
  <c r="K2" i="1"/>
  <c r="W31" i="3" l="1"/>
  <c r="K26" i="1"/>
  <c r="K40" i="1"/>
  <c r="K41" i="1"/>
  <c r="K42" i="1"/>
  <c r="K43" i="1"/>
  <c r="K44" i="1"/>
  <c r="K23" i="1"/>
  <c r="K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情報システム事業部</author>
  </authors>
  <commentList>
    <comment ref="D18" authorId="0" shapeId="0" xr:uid="{9CFFC9C7-B919-4884-82B7-BD60FC88AD60}">
      <text>
        <r>
          <rPr>
            <sz val="9"/>
            <color indexed="81"/>
            <rFont val="ＭＳ Ｐゴシック"/>
            <family val="3"/>
            <charset val="128"/>
          </rPr>
          <t>「▼」をクリックして表示される候補の中から選択して下さい。
　01市内：市内に本店　
　02準市内：市内に支店等　
　03鹿行内：鹿行内に本店　
　04県内：県内に本店　
  05準県内：県内に支店等　
　06県外：茨城県外に本店該当するものを選択してください。
  複数該当する場合は、番号が若いものを選択してください。</t>
        </r>
      </text>
    </comment>
    <comment ref="D19" authorId="0" shapeId="0" xr:uid="{B49C87D3-040F-41E2-8029-AC8AE8BFAA20}">
      <text>
        <r>
          <rPr>
            <sz val="9"/>
            <color indexed="81"/>
            <rFont val="ＭＳ Ｐゴシック"/>
            <family val="3"/>
            <charset val="128"/>
          </rPr>
          <t>「▼」をクリックして表示される候補の中から選択して下さい。
　神栖市内に営業所がある場合：該当する字名を選択
　神栖市内に営業所がない場合は（地域区分２指定なし）を選択」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情報システム事業部</author>
  </authors>
  <commentList>
    <comment ref="D18" authorId="0" shapeId="0" xr:uid="{641725C3-6E95-41A6-BFD5-B078F96860E2}">
      <text>
        <r>
          <rPr>
            <sz val="9"/>
            <color indexed="81"/>
            <rFont val="ＭＳ Ｐゴシック"/>
            <family val="3"/>
            <charset val="128"/>
          </rPr>
          <t>「▼」をクリックして表示される候補の中から選択して下さい。
　01市内：市内に本店　
　02準市内：市内に支店等　
　03鹿行内：鹿行内に本店　
　04県内：県内に本店　
  05準県内：県内に支店等　
　06県外：茨城県外に本店該当するものを選択してください。
  複数該当する場合は、番号が若いものを選択してください。</t>
        </r>
      </text>
    </comment>
    <comment ref="D19" authorId="0" shapeId="0" xr:uid="{BE44281A-CBA0-4C15-BA61-1F3057FCD6B8}">
      <text>
        <r>
          <rPr>
            <sz val="9"/>
            <color indexed="81"/>
            <rFont val="ＭＳ Ｐゴシック"/>
            <family val="3"/>
            <charset val="128"/>
          </rPr>
          <t>「▼」をクリックして表示される候補の中から選択して下さい。
　神栖市内に営業所がある場合：該当する字名を選択
　神栖市内に営業所がない場合は（地域区分２指定なし）を選択」</t>
        </r>
      </text>
    </comment>
  </commentList>
</comments>
</file>

<file path=xl/sharedStrings.xml><?xml version="1.0" encoding="utf-8"?>
<sst xmlns="http://schemas.openxmlformats.org/spreadsheetml/2006/main" count="1057" uniqueCount="439">
  <si>
    <t>申請受付日</t>
    <rPh sb="0" eb="2">
      <t>シンセイ</t>
    </rPh>
    <rPh sb="2" eb="5">
      <t>ウケツケビ</t>
    </rPh>
    <phoneticPr fontId="4"/>
  </si>
  <si>
    <t>受付番号</t>
    <rPh sb="0" eb="2">
      <t>ウケツケ</t>
    </rPh>
    <rPh sb="2" eb="4">
      <t>バンゴウ</t>
    </rPh>
    <phoneticPr fontId="4"/>
  </si>
  <si>
    <t>業者コード</t>
    <rPh sb="0" eb="2">
      <t>ギョウシャ</t>
    </rPh>
    <phoneticPr fontId="4"/>
  </si>
  <si>
    <t>事務局記載欄（入力不要）</t>
    <rPh sb="0" eb="3">
      <t>ジムキョク</t>
    </rPh>
    <rPh sb="3" eb="5">
      <t>キサイ</t>
    </rPh>
    <rPh sb="5" eb="6">
      <t>ラン</t>
    </rPh>
    <rPh sb="7" eb="9">
      <t>ニュウリョク</t>
    </rPh>
    <rPh sb="9" eb="11">
      <t>フヨウ</t>
    </rPh>
    <phoneticPr fontId="4"/>
  </si>
  <si>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5">
      <t>セイゾウトウ</t>
    </rPh>
    <phoneticPr fontId="4"/>
  </si>
  <si>
    <t>令和7・8年度において、貴社で行われる物品の製造等に参加する資格の審査を申請します。</t>
    <phoneticPr fontId="4"/>
  </si>
  <si>
    <t>鹿島都市開発株式会社　殿</t>
    <rPh sb="0" eb="2">
      <t>カシマ</t>
    </rPh>
    <rPh sb="2" eb="6">
      <t>トシカイハツ</t>
    </rPh>
    <rPh sb="6" eb="10">
      <t>カブシキガイシャ</t>
    </rPh>
    <rPh sb="11" eb="12">
      <t>ドノ</t>
    </rPh>
    <phoneticPr fontId="4"/>
  </si>
  <si>
    <t>商号又は名称：　</t>
    <rPh sb="2" eb="3">
      <t>マタ</t>
    </rPh>
    <phoneticPr fontId="4"/>
  </si>
  <si>
    <t>代表者役職：　</t>
    <rPh sb="0" eb="3">
      <t>ダイヒョウシャ</t>
    </rPh>
    <rPh sb="3" eb="5">
      <t>ヤクショク</t>
    </rPh>
    <phoneticPr fontId="4"/>
  </si>
  <si>
    <t>代表者氏：　</t>
    <rPh sb="0" eb="3">
      <t>ダイヒョウシャ</t>
    </rPh>
    <rPh sb="3" eb="4">
      <t>シ</t>
    </rPh>
    <phoneticPr fontId="4"/>
  </si>
  <si>
    <t>代表者名：　</t>
  </si>
  <si>
    <t>地域区分１：　</t>
    <rPh sb="0" eb="2">
      <t>チイキ</t>
    </rPh>
    <rPh sb="2" eb="4">
      <t>クブン</t>
    </rPh>
    <phoneticPr fontId="4"/>
  </si>
  <si>
    <t>地域区分２：　</t>
    <rPh sb="0" eb="2">
      <t>チイキ</t>
    </rPh>
    <rPh sb="2" eb="4">
      <t>クブン</t>
    </rPh>
    <phoneticPr fontId="4"/>
  </si>
  <si>
    <t>※申請項目赤字は必須入力項目。No.15～25欄は必要に応じて入力。青色網掛け欄は自動入力されるため入力不要。</t>
    <rPh sb="1" eb="3">
      <t>シンセイ</t>
    </rPh>
    <rPh sb="3" eb="5">
      <t>コウモク</t>
    </rPh>
    <rPh sb="5" eb="7">
      <t>アカジ</t>
    </rPh>
    <rPh sb="8" eb="10">
      <t>ヒッス</t>
    </rPh>
    <rPh sb="10" eb="12">
      <t>ニュウリョク</t>
    </rPh>
    <rPh sb="12" eb="14">
      <t>コウモク</t>
    </rPh>
    <rPh sb="23" eb="24">
      <t>ラン</t>
    </rPh>
    <rPh sb="25" eb="27">
      <t>ヒツヨウ</t>
    </rPh>
    <rPh sb="28" eb="29">
      <t>オウ</t>
    </rPh>
    <rPh sb="31" eb="33">
      <t>ニュウリョク</t>
    </rPh>
    <rPh sb="34" eb="36">
      <t>アオイロ</t>
    </rPh>
    <rPh sb="36" eb="38">
      <t>アミカ</t>
    </rPh>
    <rPh sb="39" eb="40">
      <t>ラン</t>
    </rPh>
    <rPh sb="41" eb="43">
      <t>ジドウ</t>
    </rPh>
    <rPh sb="43" eb="45">
      <t>ニュウリョク</t>
    </rPh>
    <rPh sb="50" eb="52">
      <t>ニュウリョク</t>
    </rPh>
    <rPh sb="52" eb="54">
      <t>フヨウ</t>
    </rPh>
    <phoneticPr fontId="4"/>
  </si>
  <si>
    <t>№</t>
  </si>
  <si>
    <t>申請項目</t>
    <rPh sb="0" eb="2">
      <t>シンセイ</t>
    </rPh>
    <rPh sb="2" eb="4">
      <t>コウモク</t>
    </rPh>
    <phoneticPr fontId="4"/>
  </si>
  <si>
    <t>申請内容（入力欄）</t>
    <rPh sb="0" eb="2">
      <t>シンセイ</t>
    </rPh>
    <rPh sb="2" eb="4">
      <t>ナイヨウ</t>
    </rPh>
    <rPh sb="5" eb="7">
      <t>ニュウリョク</t>
    </rPh>
    <rPh sb="7" eb="8">
      <t>ラン</t>
    </rPh>
    <phoneticPr fontId="4"/>
  </si>
  <si>
    <t>新規／更新区分</t>
    <rPh sb="0" eb="2">
      <t>シンキ</t>
    </rPh>
    <rPh sb="3" eb="5">
      <t>コウシン</t>
    </rPh>
    <rPh sb="5" eb="7">
      <t>クブン</t>
    </rPh>
    <phoneticPr fontId="4"/>
  </si>
  <si>
    <t>商号又は名称</t>
    <rPh sb="0" eb="2">
      <t>ショウゴウ</t>
    </rPh>
    <rPh sb="2" eb="3">
      <t>マタ</t>
    </rPh>
    <rPh sb="4" eb="6">
      <t>メイショウ</t>
    </rPh>
    <phoneticPr fontId="4"/>
  </si>
  <si>
    <t>商号又は名称(カナ）</t>
    <rPh sb="0" eb="2">
      <t>ショウゴウ</t>
    </rPh>
    <rPh sb="2" eb="3">
      <t>マタ</t>
    </rPh>
    <rPh sb="4" eb="6">
      <t>メイショウ</t>
    </rPh>
    <phoneticPr fontId="4"/>
  </si>
  <si>
    <t>代表者役職</t>
    <rPh sb="0" eb="3">
      <t>ダイヒョウシャ</t>
    </rPh>
    <rPh sb="3" eb="5">
      <t>ヤクショク</t>
    </rPh>
    <phoneticPr fontId="4"/>
  </si>
  <si>
    <t>代表者氏名</t>
    <rPh sb="0" eb="3">
      <t>ダイヒョウシャ</t>
    </rPh>
    <rPh sb="3" eb="5">
      <t>シメイ</t>
    </rPh>
    <phoneticPr fontId="4"/>
  </si>
  <si>
    <t>代表者氏(カナ)</t>
    <rPh sb="0" eb="3">
      <t>ダイヒョウシャ</t>
    </rPh>
    <rPh sb="3" eb="4">
      <t>シ</t>
    </rPh>
    <phoneticPr fontId="4"/>
  </si>
  <si>
    <t>代表者名(カナ)</t>
  </si>
  <si>
    <t>郵便番号</t>
    <rPh sb="0" eb="2">
      <t>ユウビン</t>
    </rPh>
    <rPh sb="2" eb="4">
      <t>バンゴウ</t>
    </rPh>
    <phoneticPr fontId="4"/>
  </si>
  <si>
    <t>-</t>
  </si>
  <si>
    <t>都道府県</t>
    <rPh sb="0" eb="4">
      <t>トドウフケン</t>
    </rPh>
    <phoneticPr fontId="4"/>
  </si>
  <si>
    <t>市区町村</t>
    <rPh sb="0" eb="2">
      <t>シク</t>
    </rPh>
    <rPh sb="2" eb="4">
      <t>チョウソン</t>
    </rPh>
    <phoneticPr fontId="4"/>
  </si>
  <si>
    <t>所在地</t>
    <rPh sb="0" eb="3">
      <t>ショザイチ</t>
    </rPh>
    <phoneticPr fontId="4"/>
  </si>
  <si>
    <t>所在地(カナ)</t>
    <rPh sb="0" eb="3">
      <t>ショザイチ</t>
    </rPh>
    <phoneticPr fontId="4"/>
  </si>
  <si>
    <t>電話番号</t>
    <rPh sb="0" eb="2">
      <t>デンワ</t>
    </rPh>
    <rPh sb="2" eb="4">
      <t>バンゴウ</t>
    </rPh>
    <phoneticPr fontId="4"/>
  </si>
  <si>
    <t>FAX番号</t>
    <rPh sb="3" eb="5">
      <t>バンゴウ</t>
    </rPh>
    <phoneticPr fontId="4"/>
  </si>
  <si>
    <t>申請区分</t>
    <rPh sb="0" eb="2">
      <t>シンセイ</t>
    </rPh>
    <rPh sb="2" eb="4">
      <t>クブン</t>
    </rPh>
    <phoneticPr fontId="4"/>
  </si>
  <si>
    <t>事業所名称</t>
    <rPh sb="0" eb="3">
      <t>ジギョウショ</t>
    </rPh>
    <rPh sb="3" eb="5">
      <t>メイショウ</t>
    </rPh>
    <phoneticPr fontId="4"/>
  </si>
  <si>
    <t>事業所代表者役職</t>
    <rPh sb="0" eb="3">
      <t>ジギョウショ</t>
    </rPh>
    <rPh sb="3" eb="6">
      <t>ダイヒョウシャ</t>
    </rPh>
    <rPh sb="6" eb="8">
      <t>ヤクショク</t>
    </rPh>
    <phoneticPr fontId="4"/>
  </si>
  <si>
    <t>事業所代表者氏名</t>
    <rPh sb="0" eb="3">
      <t>ジギョウショ</t>
    </rPh>
    <rPh sb="3" eb="6">
      <t>ダイヒョウシャ</t>
    </rPh>
    <rPh sb="6" eb="8">
      <t>シメイ</t>
    </rPh>
    <phoneticPr fontId="4"/>
  </si>
  <si>
    <t>事業所代表者氏名(カナ)</t>
    <rPh sb="0" eb="2">
      <t>ジギョウ</t>
    </rPh>
    <rPh sb="2" eb="3">
      <t>ショ</t>
    </rPh>
    <rPh sb="3" eb="6">
      <t>ダイヒョウシャ</t>
    </rPh>
    <rPh sb="6" eb="8">
      <t>シメイ</t>
    </rPh>
    <phoneticPr fontId="4"/>
  </si>
  <si>
    <t>事業所郵便番号</t>
    <rPh sb="3" eb="5">
      <t>ユウビン</t>
    </rPh>
    <rPh sb="5" eb="7">
      <t>バンゴウ</t>
    </rPh>
    <phoneticPr fontId="4"/>
  </si>
  <si>
    <t>事業所都道府県</t>
    <rPh sb="3" eb="7">
      <t>トドウフケン</t>
    </rPh>
    <phoneticPr fontId="4"/>
  </si>
  <si>
    <t>事業所市区町村</t>
    <rPh sb="3" eb="5">
      <t>シク</t>
    </rPh>
    <rPh sb="5" eb="7">
      <t>チョウソン</t>
    </rPh>
    <phoneticPr fontId="4"/>
  </si>
  <si>
    <t>事業所所在地</t>
    <rPh sb="3" eb="6">
      <t>ショザイチ</t>
    </rPh>
    <phoneticPr fontId="4"/>
  </si>
  <si>
    <t>事業所所在地(カナ)</t>
    <rPh sb="3" eb="6">
      <t>ショザイチ</t>
    </rPh>
    <phoneticPr fontId="4"/>
  </si>
  <si>
    <t>事業所電話番号</t>
    <rPh sb="0" eb="3">
      <t>ジギョウショ</t>
    </rPh>
    <rPh sb="3" eb="5">
      <t>デンワ</t>
    </rPh>
    <rPh sb="5" eb="7">
      <t>バンゴウ</t>
    </rPh>
    <phoneticPr fontId="4"/>
  </si>
  <si>
    <t>事業所FAX番号</t>
    <rPh sb="0" eb="3">
      <t>ジギョウショ</t>
    </rPh>
    <rPh sb="6" eb="8">
      <t>バンゴウ</t>
    </rPh>
    <phoneticPr fontId="4"/>
  </si>
  <si>
    <t>担当者氏名</t>
    <rPh sb="0" eb="3">
      <t>タントウシャ</t>
    </rPh>
    <rPh sb="3" eb="5">
      <t>シメイ</t>
    </rPh>
    <phoneticPr fontId="4"/>
  </si>
  <si>
    <t>担当者氏名(カナ)</t>
    <rPh sb="0" eb="3">
      <t>タントウシャ</t>
    </rPh>
    <rPh sb="3" eb="5">
      <t>シメイ</t>
    </rPh>
    <phoneticPr fontId="4"/>
  </si>
  <si>
    <t>担当者電話番号</t>
    <rPh sb="0" eb="3">
      <t>タントウシャ</t>
    </rPh>
    <rPh sb="3" eb="5">
      <t>デンワ</t>
    </rPh>
    <rPh sb="5" eb="7">
      <t>バンゴウ</t>
    </rPh>
    <phoneticPr fontId="4"/>
  </si>
  <si>
    <t>担当者FAX番号</t>
    <rPh sb="0" eb="3">
      <t>タントウシャ</t>
    </rPh>
    <rPh sb="6" eb="8">
      <t>バンゴウ</t>
    </rPh>
    <phoneticPr fontId="4"/>
  </si>
  <si>
    <t>担当者メールアドレス</t>
    <rPh sb="0" eb="3">
      <t>タントウシャ</t>
    </rPh>
    <phoneticPr fontId="4"/>
  </si>
  <si>
    <t>@</t>
  </si>
  <si>
    <t>～</t>
  </si>
  <si>
    <t>011061
印刷類</t>
  </si>
  <si>
    <t>011062
文具・事務機器類</t>
  </si>
  <si>
    <t>011063
家具類</t>
  </si>
  <si>
    <t>011064
車両・船舶類</t>
  </si>
  <si>
    <t>011065
産業機器類</t>
  </si>
  <si>
    <t>011066
電気機器類</t>
  </si>
  <si>
    <t>011067
精密機器類</t>
  </si>
  <si>
    <t>011068
雑機器類</t>
  </si>
  <si>
    <t>011069
薬品類</t>
  </si>
  <si>
    <t>011070
燃料及び油脂製品類</t>
  </si>
  <si>
    <t>011071
建設用資材類</t>
  </si>
  <si>
    <t>011072
趣味・表彰用品類</t>
  </si>
  <si>
    <t>011073
繊維・日用品類</t>
  </si>
  <si>
    <t>011074
その他</t>
  </si>
  <si>
    <t>012075
広告・出版・催物</t>
  </si>
  <si>
    <t>012076
建築物の管理（１）</t>
  </si>
  <si>
    <t>012077
建築物の管理（２）</t>
  </si>
  <si>
    <t>012078
施設・設備等の保守管理</t>
  </si>
  <si>
    <t>012079
リース・レンタル</t>
  </si>
  <si>
    <t>012080
コンピュータ関連サービス</t>
  </si>
  <si>
    <t>012081
運送</t>
  </si>
  <si>
    <t>012082
調査・測定・検査</t>
  </si>
  <si>
    <t>012083
廃棄物処理、衛生その他環境保護</t>
  </si>
  <si>
    <t xml:space="preserve">
</t>
  </si>
  <si>
    <t>012084
その他</t>
  </si>
  <si>
    <t>製</t>
  </si>
  <si>
    <t>造</t>
  </si>
  <si>
    <t>等</t>
  </si>
  <si>
    <t>商号又は名称：</t>
    <rPh sb="0" eb="2">
      <t>ショウゴウ</t>
    </rPh>
    <rPh sb="2" eb="3">
      <t>マタ</t>
    </rPh>
    <rPh sb="4" eb="6">
      <t>メイショウ</t>
    </rPh>
    <phoneticPr fontId="4"/>
  </si>
  <si>
    <t>①希望業種区分</t>
    <rPh sb="1" eb="3">
      <t>キボウ</t>
    </rPh>
    <rPh sb="3" eb="5">
      <t>ギョウシュ</t>
    </rPh>
    <rPh sb="5" eb="7">
      <t>クブン</t>
    </rPh>
    <phoneticPr fontId="4"/>
  </si>
  <si>
    <t>②直前2年度分決算</t>
    <rPh sb="1" eb="3">
      <t>チョクゼン</t>
    </rPh>
    <rPh sb="4" eb="7">
      <t>ネンドブン</t>
    </rPh>
    <rPh sb="7" eb="9">
      <t>ケッサン</t>
    </rPh>
    <phoneticPr fontId="4"/>
  </si>
  <si>
    <t>③直前1年度分決算</t>
    <rPh sb="1" eb="3">
      <t>チョクゼン</t>
    </rPh>
    <rPh sb="4" eb="7">
      <t>ネンドブン</t>
    </rPh>
    <rPh sb="7" eb="9">
      <t>ケッサン</t>
    </rPh>
    <phoneticPr fontId="4"/>
  </si>
  <si>
    <t>④直前2ヵ年間の</t>
    <rPh sb="1" eb="3">
      <t>チョクゼン</t>
    </rPh>
    <rPh sb="5" eb="6">
      <t>ネン</t>
    </rPh>
    <rPh sb="6" eb="7">
      <t>カン</t>
    </rPh>
    <phoneticPr fontId="4"/>
  </si>
  <si>
    <t>年</t>
    <rPh sb="0" eb="1">
      <t>ネン</t>
    </rPh>
    <phoneticPr fontId="4"/>
  </si>
  <si>
    <t>月</t>
    <rPh sb="0" eb="1">
      <t>ガツ</t>
    </rPh>
    <phoneticPr fontId="4"/>
  </si>
  <si>
    <t>　年間平均実績高</t>
    <rPh sb="1" eb="3">
      <t>ネンカン</t>
    </rPh>
    <rPh sb="3" eb="5">
      <t>ヘイキン</t>
    </rPh>
    <rPh sb="5" eb="7">
      <t>ジッセキ</t>
    </rPh>
    <rPh sb="7" eb="8">
      <t>タカ</t>
    </rPh>
    <phoneticPr fontId="4"/>
  </si>
  <si>
    <t>迄</t>
    <rPh sb="0" eb="1">
      <t>マデ</t>
    </rPh>
    <phoneticPr fontId="4"/>
  </si>
  <si>
    <t>（千円）</t>
    <rPh sb="1" eb="3">
      <t>センエン</t>
    </rPh>
    <phoneticPr fontId="4"/>
  </si>
  <si>
    <t>製</t>
    <rPh sb="0" eb="1">
      <t>セイ</t>
    </rPh>
    <phoneticPr fontId="4"/>
  </si>
  <si>
    <t>造</t>
    <rPh sb="0" eb="1">
      <t>ゾウ</t>
    </rPh>
    <phoneticPr fontId="4"/>
  </si>
  <si>
    <t>等</t>
    <rPh sb="0" eb="1">
      <t>トウ</t>
    </rPh>
    <phoneticPr fontId="4"/>
  </si>
  <si>
    <t>実</t>
    <rPh sb="0" eb="1">
      <t>ジツ</t>
    </rPh>
    <phoneticPr fontId="4"/>
  </si>
  <si>
    <t>績</t>
    <rPh sb="0" eb="1">
      <t>イサオ</t>
    </rPh>
    <phoneticPr fontId="4"/>
  </si>
  <si>
    <t>高</t>
    <rPh sb="0" eb="1">
      <t>タカ</t>
    </rPh>
    <phoneticPr fontId="4"/>
  </si>
  <si>
    <t>その他（申請業種以外の売上高）</t>
    <rPh sb="2" eb="3">
      <t>タ</t>
    </rPh>
    <rPh sb="4" eb="6">
      <t>シンセイ</t>
    </rPh>
    <rPh sb="6" eb="8">
      <t>ギョウシュ</t>
    </rPh>
    <rPh sb="8" eb="10">
      <t>イガイ</t>
    </rPh>
    <rPh sb="11" eb="13">
      <t>ウリアゲ</t>
    </rPh>
    <rPh sb="13" eb="14">
      <t>ダカ</t>
    </rPh>
    <phoneticPr fontId="4"/>
  </si>
  <si>
    <t>合　　計</t>
    <rPh sb="0" eb="1">
      <t>ア</t>
    </rPh>
    <rPh sb="3" eb="4">
      <t>ケイ</t>
    </rPh>
    <phoneticPr fontId="4"/>
  </si>
  <si>
    <t>資格
区分</t>
    <rPh sb="0" eb="2">
      <t>シカク</t>
    </rPh>
    <rPh sb="3" eb="5">
      <t>クブン</t>
    </rPh>
    <phoneticPr fontId="4"/>
  </si>
  <si>
    <t>業種</t>
    <rPh sb="0" eb="2">
      <t>ギョウシュ</t>
    </rPh>
    <phoneticPr fontId="4"/>
  </si>
  <si>
    <t>業種細目</t>
    <rPh sb="0" eb="2">
      <t>ギョウシュ</t>
    </rPh>
    <rPh sb="2" eb="4">
      <t>サイモク</t>
    </rPh>
    <phoneticPr fontId="4"/>
  </si>
  <si>
    <t>登録
希望</t>
    <rPh sb="0" eb="2">
      <t>トウロク</t>
    </rPh>
    <rPh sb="3" eb="5">
      <t>キボウ</t>
    </rPh>
    <phoneticPr fontId="4"/>
  </si>
  <si>
    <t>業務の詳細※その他の場合のみ記入
その他には業種の内容を必ず記入すること。</t>
    <rPh sb="0" eb="2">
      <t>ギョウム</t>
    </rPh>
    <rPh sb="3" eb="5">
      <t>ショウサイ</t>
    </rPh>
    <rPh sb="8" eb="9">
      <t>タ</t>
    </rPh>
    <rPh sb="10" eb="12">
      <t>バアイ</t>
    </rPh>
    <rPh sb="14" eb="16">
      <t>キニュウ</t>
    </rPh>
    <rPh sb="19" eb="20">
      <t>タ</t>
    </rPh>
    <rPh sb="22" eb="24">
      <t>ギョウシュ</t>
    </rPh>
    <rPh sb="25" eb="27">
      <t>ナイヨウ</t>
    </rPh>
    <rPh sb="28" eb="29">
      <t>カナラ</t>
    </rPh>
    <rPh sb="30" eb="32">
      <t>キニュウ</t>
    </rPh>
    <phoneticPr fontId="4"/>
  </si>
  <si>
    <t>資格区分</t>
    <rPh sb="0" eb="2">
      <t>シカク</t>
    </rPh>
    <rPh sb="2" eb="4">
      <t>クブン</t>
    </rPh>
    <phoneticPr fontId="4"/>
  </si>
  <si>
    <t>その他</t>
    <rPh sb="2" eb="3">
      <t>タ</t>
    </rPh>
    <phoneticPr fontId="4"/>
  </si>
  <si>
    <t>物</t>
    <rPh sb="0" eb="1">
      <t>モノ</t>
    </rPh>
    <phoneticPr fontId="4"/>
  </si>
  <si>
    <t>011061</t>
  </si>
  <si>
    <t>011061001</t>
  </si>
  <si>
    <t>一般印刷</t>
  </si>
  <si>
    <t>品</t>
  </si>
  <si>
    <t>印刷類</t>
  </si>
  <si>
    <t>011061002</t>
  </si>
  <si>
    <t>軽印刷</t>
  </si>
  <si>
    <t>011061003</t>
  </si>
  <si>
    <t>フォーム印刷</t>
  </si>
  <si>
    <t>011061999</t>
  </si>
  <si>
    <t>その他</t>
  </si>
  <si>
    <t>011062</t>
  </si>
  <si>
    <t>011062001</t>
  </si>
  <si>
    <t>文具・事務機器</t>
  </si>
  <si>
    <t>文具・事務機器類</t>
  </si>
  <si>
    <t>011062002</t>
  </si>
  <si>
    <t>OA機器</t>
  </si>
  <si>
    <t>011062003</t>
  </si>
  <si>
    <t>用紙</t>
  </si>
  <si>
    <t>011062999</t>
  </si>
  <si>
    <t>011063</t>
  </si>
  <si>
    <t>011063001</t>
  </si>
  <si>
    <t>木製家具</t>
  </si>
  <si>
    <t>家具類</t>
  </si>
  <si>
    <t>011063002</t>
  </si>
  <si>
    <t>スチール家具</t>
  </si>
  <si>
    <t>011063003</t>
  </si>
  <si>
    <t>室内装飾</t>
  </si>
  <si>
    <t>011063999</t>
  </si>
  <si>
    <t>011064</t>
  </si>
  <si>
    <t>011064001</t>
  </si>
  <si>
    <t>自動車</t>
  </si>
  <si>
    <t>車両・船舶類</t>
  </si>
  <si>
    <t>011064002</t>
  </si>
  <si>
    <t>オートバイ・自転車</t>
  </si>
  <si>
    <t>011064003</t>
  </si>
  <si>
    <t>車両部品・用品</t>
  </si>
  <si>
    <t>011064004</t>
  </si>
  <si>
    <t>船舶</t>
  </si>
  <si>
    <t>011064005</t>
  </si>
  <si>
    <t>船具・漁具</t>
  </si>
  <si>
    <t>011064999</t>
  </si>
  <si>
    <t>011065</t>
  </si>
  <si>
    <t>011065001</t>
  </si>
  <si>
    <t>工作機器</t>
  </si>
  <si>
    <t>産業機器類</t>
  </si>
  <si>
    <t>011065002</t>
  </si>
  <si>
    <t>農業機器</t>
  </si>
  <si>
    <t>011065003</t>
  </si>
  <si>
    <t>建設機器</t>
  </si>
  <si>
    <t>011065999</t>
  </si>
  <si>
    <t>011066</t>
  </si>
  <si>
    <t>011066001</t>
  </si>
  <si>
    <t>家電器具</t>
  </si>
  <si>
    <t>電気機器類</t>
  </si>
  <si>
    <t>011066002</t>
  </si>
  <si>
    <t>電気設備</t>
  </si>
  <si>
    <t>011066003</t>
  </si>
  <si>
    <t>通信機器</t>
  </si>
  <si>
    <t>011066004</t>
  </si>
  <si>
    <t>視聴覚機器</t>
  </si>
  <si>
    <t>011066999</t>
  </si>
  <si>
    <t>011067</t>
  </si>
  <si>
    <t>011067001</t>
  </si>
  <si>
    <t>理化学機器</t>
  </si>
  <si>
    <t>精密機器類</t>
  </si>
  <si>
    <t>011067002</t>
  </si>
  <si>
    <t>計測機器</t>
  </si>
  <si>
    <t>011067003</t>
  </si>
  <si>
    <t>医療機器</t>
  </si>
  <si>
    <t>011067004</t>
  </si>
  <si>
    <t>福祉機器</t>
  </si>
  <si>
    <t>011067999</t>
  </si>
  <si>
    <t>011068</t>
  </si>
  <si>
    <t>011068001</t>
  </si>
  <si>
    <t>消防機器</t>
  </si>
  <si>
    <t>雑機器類</t>
  </si>
  <si>
    <t>011068002</t>
  </si>
  <si>
    <t>厨房機器</t>
  </si>
  <si>
    <t>011068999</t>
  </si>
  <si>
    <t>011069</t>
  </si>
  <si>
    <t>011069001</t>
  </si>
  <si>
    <t>医薬品</t>
  </si>
  <si>
    <t>薬品類</t>
  </si>
  <si>
    <t>011069002</t>
  </si>
  <si>
    <t>衛生材料</t>
  </si>
  <si>
    <t>011069003</t>
  </si>
  <si>
    <t>化学工業薬品</t>
  </si>
  <si>
    <t>011069004</t>
  </si>
  <si>
    <t>農業薬品</t>
  </si>
  <si>
    <t>011069999</t>
  </si>
  <si>
    <t>011070</t>
  </si>
  <si>
    <t>011070001</t>
  </si>
  <si>
    <t>石油</t>
  </si>
  <si>
    <t>燃料及び油脂製品類</t>
  </si>
  <si>
    <t>011070002</t>
  </si>
  <si>
    <t>ＬＰガス</t>
  </si>
  <si>
    <t>011070003</t>
  </si>
  <si>
    <t>高圧ガス</t>
  </si>
  <si>
    <t>011070999</t>
  </si>
  <si>
    <r>
      <t>0</t>
    </r>
    <r>
      <rPr>
        <sz val="11"/>
        <color indexed="8"/>
        <rFont val="ＭＳ 明朝"/>
        <family val="1"/>
        <charset val="128"/>
      </rPr>
      <t>1107</t>
    </r>
    <r>
      <rPr>
        <sz val="11"/>
        <rFont val="ＭＳ 明朝"/>
        <family val="1"/>
        <charset val="128"/>
      </rPr>
      <t>1</t>
    </r>
  </si>
  <si>
    <t>011071001</t>
  </si>
  <si>
    <t>工事用資材</t>
  </si>
  <si>
    <t>建設用資材類</t>
  </si>
  <si>
    <t>011071002</t>
  </si>
  <si>
    <t>給排水設備用資材</t>
  </si>
  <si>
    <t>011071003</t>
  </si>
  <si>
    <t>電気工事用資材</t>
  </si>
  <si>
    <t>011071999</t>
  </si>
  <si>
    <r>
      <t>0</t>
    </r>
    <r>
      <rPr>
        <sz val="11"/>
        <color indexed="8"/>
        <rFont val="ＭＳ 明朝"/>
        <family val="1"/>
        <charset val="128"/>
      </rPr>
      <t>1107</t>
    </r>
    <r>
      <rPr>
        <sz val="11"/>
        <rFont val="ＭＳ 明朝"/>
        <family val="1"/>
        <charset val="128"/>
      </rPr>
      <t>2</t>
    </r>
  </si>
  <si>
    <t>011072001</t>
  </si>
  <si>
    <t>カメラ</t>
  </si>
  <si>
    <t>趣味・表彰用品類</t>
  </si>
  <si>
    <t>011072002</t>
  </si>
  <si>
    <t>時計</t>
  </si>
  <si>
    <t>011072003</t>
  </si>
  <si>
    <t>記念品・バッジ</t>
  </si>
  <si>
    <t>011072004</t>
  </si>
  <si>
    <t>スポーツ用品</t>
  </si>
  <si>
    <t>011072005</t>
  </si>
  <si>
    <t>楽器</t>
  </si>
  <si>
    <t>011072999</t>
  </si>
  <si>
    <r>
      <t>0</t>
    </r>
    <r>
      <rPr>
        <sz val="11"/>
        <color indexed="8"/>
        <rFont val="ＭＳ 明朝"/>
        <family val="1"/>
        <charset val="128"/>
      </rPr>
      <t>1107</t>
    </r>
    <r>
      <rPr>
        <sz val="11"/>
        <rFont val="ＭＳ 明朝"/>
        <family val="1"/>
        <charset val="128"/>
      </rPr>
      <t>3</t>
    </r>
  </si>
  <si>
    <t>011073001</t>
  </si>
  <si>
    <t>被服・繊維</t>
  </si>
  <si>
    <t>繊維・日用品類</t>
  </si>
  <si>
    <t>011073002</t>
  </si>
  <si>
    <t>寝具</t>
  </si>
  <si>
    <t>011073003</t>
  </si>
  <si>
    <t>皮革・ゴム製品</t>
  </si>
  <si>
    <t>011073004</t>
  </si>
  <si>
    <t>雑貨・金物</t>
  </si>
  <si>
    <t>011073005</t>
  </si>
  <si>
    <t>ゴミ袋</t>
  </si>
  <si>
    <t>011073999</t>
  </si>
  <si>
    <r>
      <t>0</t>
    </r>
    <r>
      <rPr>
        <sz val="11"/>
        <color indexed="8"/>
        <rFont val="ＭＳ 明朝"/>
        <family val="1"/>
        <charset val="128"/>
      </rPr>
      <t>1107</t>
    </r>
    <r>
      <rPr>
        <sz val="11"/>
        <rFont val="ＭＳ 明朝"/>
        <family val="1"/>
        <charset val="128"/>
      </rPr>
      <t>4</t>
    </r>
  </si>
  <si>
    <t>011074001</t>
  </si>
  <si>
    <t>食品</t>
  </si>
  <si>
    <t>011074002</t>
  </si>
  <si>
    <t>広告・看板</t>
  </si>
  <si>
    <t>011074003</t>
  </si>
  <si>
    <t>標本・模型</t>
  </si>
  <si>
    <t>011074004</t>
  </si>
  <si>
    <t>保安用品</t>
  </si>
  <si>
    <t>011074999</t>
  </si>
  <si>
    <t>役</t>
    <rPh sb="0" eb="1">
      <t>ヤク</t>
    </rPh>
    <phoneticPr fontId="4"/>
  </si>
  <si>
    <r>
      <t>0</t>
    </r>
    <r>
      <rPr>
        <sz val="11"/>
        <color indexed="8"/>
        <rFont val="ＭＳ 明朝"/>
        <family val="1"/>
        <charset val="128"/>
      </rPr>
      <t>1207</t>
    </r>
    <r>
      <rPr>
        <sz val="11"/>
        <rFont val="ＭＳ 明朝"/>
        <family val="1"/>
        <charset val="128"/>
      </rPr>
      <t>5</t>
    </r>
  </si>
  <si>
    <t>012075001</t>
  </si>
  <si>
    <t>広告代理</t>
  </si>
  <si>
    <t>務</t>
  </si>
  <si>
    <t>広告・出版・催物</t>
  </si>
  <si>
    <t>012075002</t>
  </si>
  <si>
    <t>テレビ・ラジオ番組</t>
  </si>
  <si>
    <t>提</t>
  </si>
  <si>
    <t>012075003</t>
  </si>
  <si>
    <t>映像ソフト</t>
  </si>
  <si>
    <t>供</t>
  </si>
  <si>
    <t>012075004</t>
  </si>
  <si>
    <t>印刷物</t>
  </si>
  <si>
    <t>012075005</t>
  </si>
  <si>
    <t>催物</t>
  </si>
  <si>
    <t>012075999</t>
  </si>
  <si>
    <r>
      <t>0</t>
    </r>
    <r>
      <rPr>
        <sz val="11"/>
        <color indexed="8"/>
        <rFont val="ＭＳ 明朝"/>
        <family val="1"/>
        <charset val="128"/>
      </rPr>
      <t>1207</t>
    </r>
    <r>
      <rPr>
        <sz val="11"/>
        <rFont val="ＭＳ 明朝"/>
        <family val="1"/>
        <charset val="128"/>
      </rPr>
      <t>6</t>
    </r>
  </si>
  <si>
    <t>012076001</t>
  </si>
  <si>
    <t>建築物衛生維持管理</t>
  </si>
  <si>
    <t>建築物の管理（１）</t>
  </si>
  <si>
    <t>012076002</t>
  </si>
  <si>
    <t>屋内清掃</t>
  </si>
  <si>
    <t>012076003</t>
  </si>
  <si>
    <t>屋外清掃</t>
  </si>
  <si>
    <t>012076004</t>
  </si>
  <si>
    <t>植栽管理</t>
  </si>
  <si>
    <t>012076005</t>
  </si>
  <si>
    <t>警備</t>
  </si>
  <si>
    <t>012076999</t>
  </si>
  <si>
    <r>
      <t>0</t>
    </r>
    <r>
      <rPr>
        <sz val="11"/>
        <color indexed="8"/>
        <rFont val="ＭＳ 明朝"/>
        <family val="1"/>
        <charset val="128"/>
      </rPr>
      <t>1207</t>
    </r>
    <r>
      <rPr>
        <sz val="11"/>
        <rFont val="ＭＳ 明朝"/>
        <family val="1"/>
        <charset val="128"/>
      </rPr>
      <t>7</t>
    </r>
  </si>
  <si>
    <t>012077001</t>
  </si>
  <si>
    <t>空調設備保守点検</t>
  </si>
  <si>
    <t>建築物の管理（２）</t>
  </si>
  <si>
    <t>012077002</t>
  </si>
  <si>
    <t>消防・保安設備保守点検</t>
  </si>
  <si>
    <t>012077003</t>
  </si>
  <si>
    <t>浄化槽保守点検</t>
  </si>
  <si>
    <t>012077999</t>
  </si>
  <si>
    <r>
      <t>0</t>
    </r>
    <r>
      <rPr>
        <sz val="11"/>
        <color indexed="8"/>
        <rFont val="ＭＳ 明朝"/>
        <family val="1"/>
        <charset val="128"/>
      </rPr>
      <t>1207</t>
    </r>
    <r>
      <rPr>
        <sz val="11"/>
        <rFont val="ＭＳ 明朝"/>
        <family val="1"/>
        <charset val="128"/>
      </rPr>
      <t>8</t>
    </r>
  </si>
  <si>
    <t>012078001</t>
  </si>
  <si>
    <t>上水道処理施設維持管理</t>
  </si>
  <si>
    <t>施設・設備等の</t>
  </si>
  <si>
    <t>012078002</t>
  </si>
  <si>
    <t>下水道処理施設維持管理</t>
  </si>
  <si>
    <t>保守管理</t>
  </si>
  <si>
    <t>012078003</t>
  </si>
  <si>
    <t>電気設備保守点検</t>
  </si>
  <si>
    <t>012078004</t>
  </si>
  <si>
    <t>通信設備保守点検</t>
  </si>
  <si>
    <t>012078005</t>
  </si>
  <si>
    <t>車両保守点検</t>
  </si>
  <si>
    <t>012078999</t>
  </si>
  <si>
    <r>
      <t>0</t>
    </r>
    <r>
      <rPr>
        <sz val="11"/>
        <color indexed="8"/>
        <rFont val="ＭＳ 明朝"/>
        <family val="1"/>
        <charset val="128"/>
      </rPr>
      <t>1207</t>
    </r>
    <r>
      <rPr>
        <sz val="11"/>
        <rFont val="ＭＳ 明朝"/>
        <family val="1"/>
        <charset val="128"/>
      </rPr>
      <t>9</t>
    </r>
  </si>
  <si>
    <t>012079001</t>
  </si>
  <si>
    <t>ＯＡ機器</t>
  </si>
  <si>
    <t>リース・レンタル</t>
  </si>
  <si>
    <t>012079002</t>
  </si>
  <si>
    <t>各種機器</t>
  </si>
  <si>
    <t>012079003</t>
  </si>
  <si>
    <t>車両</t>
  </si>
  <si>
    <t>012079999</t>
  </si>
  <si>
    <r>
      <t>0</t>
    </r>
    <r>
      <rPr>
        <sz val="11"/>
        <color indexed="8"/>
        <rFont val="ＭＳ 明朝"/>
        <family val="1"/>
        <charset val="128"/>
      </rPr>
      <t>1208</t>
    </r>
    <r>
      <rPr>
        <sz val="11"/>
        <rFont val="ＭＳ 明朝"/>
        <family val="1"/>
        <charset val="128"/>
      </rPr>
      <t>0</t>
    </r>
  </si>
  <si>
    <t>012080001</t>
  </si>
  <si>
    <t>ハードウェア保守点検</t>
  </si>
  <si>
    <t>コンピュータ関連</t>
  </si>
  <si>
    <t>012080002</t>
  </si>
  <si>
    <t>システム開発</t>
  </si>
  <si>
    <t>サービス</t>
  </si>
  <si>
    <t>012080003</t>
  </si>
  <si>
    <t>インターネット業務</t>
  </si>
  <si>
    <t>012080004</t>
  </si>
  <si>
    <t>データ処理</t>
  </si>
  <si>
    <t>012080005</t>
  </si>
  <si>
    <t>専門人材派遣</t>
  </si>
  <si>
    <t>012080999</t>
  </si>
  <si>
    <r>
      <t>0</t>
    </r>
    <r>
      <rPr>
        <sz val="11"/>
        <color indexed="8"/>
        <rFont val="ＭＳ 明朝"/>
        <family val="1"/>
        <charset val="128"/>
      </rPr>
      <t>1208</t>
    </r>
    <r>
      <rPr>
        <sz val="11"/>
        <rFont val="ＭＳ 明朝"/>
        <family val="1"/>
        <charset val="128"/>
      </rPr>
      <t>1</t>
    </r>
  </si>
  <si>
    <t>012081001</t>
  </si>
  <si>
    <t>旅客業</t>
  </si>
  <si>
    <t>運送</t>
  </si>
  <si>
    <t>012081002</t>
  </si>
  <si>
    <t>貨物運送</t>
  </si>
  <si>
    <t>012081999</t>
  </si>
  <si>
    <r>
      <t>0</t>
    </r>
    <r>
      <rPr>
        <sz val="11"/>
        <color indexed="8"/>
        <rFont val="ＭＳ 明朝"/>
        <family val="1"/>
        <charset val="128"/>
      </rPr>
      <t>1208</t>
    </r>
    <r>
      <rPr>
        <sz val="11"/>
        <rFont val="ＭＳ 明朝"/>
        <family val="1"/>
        <charset val="128"/>
      </rPr>
      <t>2</t>
    </r>
  </si>
  <si>
    <t>012082001</t>
  </si>
  <si>
    <t>自然環境</t>
  </si>
  <si>
    <t>調査・測定・検査</t>
  </si>
  <si>
    <t>012082002</t>
  </si>
  <si>
    <t>市場調査・計画策定</t>
  </si>
  <si>
    <t>012082999</t>
  </si>
  <si>
    <r>
      <t>0</t>
    </r>
    <r>
      <rPr>
        <sz val="11"/>
        <color indexed="8"/>
        <rFont val="ＭＳ 明朝"/>
        <family val="1"/>
        <charset val="128"/>
      </rPr>
      <t>1208</t>
    </r>
    <r>
      <rPr>
        <sz val="11"/>
        <rFont val="ＭＳ 明朝"/>
        <family val="1"/>
        <charset val="128"/>
      </rPr>
      <t>3</t>
    </r>
  </si>
  <si>
    <t>012083001</t>
  </si>
  <si>
    <t>廃棄物処理</t>
  </si>
  <si>
    <t>廃棄物処理、</t>
  </si>
  <si>
    <t>012083002</t>
  </si>
  <si>
    <t>廃棄物収集運搬</t>
  </si>
  <si>
    <t>衛生その他環境保護</t>
  </si>
  <si>
    <t>012083003</t>
  </si>
  <si>
    <t>リサイクル</t>
  </si>
  <si>
    <t>012083004</t>
  </si>
  <si>
    <t>クリーニング</t>
  </si>
  <si>
    <t>012083999</t>
  </si>
  <si>
    <r>
      <t>0</t>
    </r>
    <r>
      <rPr>
        <sz val="11"/>
        <color indexed="8"/>
        <rFont val="ＭＳ 明朝"/>
        <family val="1"/>
        <charset val="128"/>
      </rPr>
      <t>1208</t>
    </r>
    <r>
      <rPr>
        <sz val="11"/>
        <rFont val="ＭＳ 明朝"/>
        <family val="1"/>
        <charset val="128"/>
      </rPr>
      <t>4</t>
    </r>
  </si>
  <si>
    <t>012084001</t>
  </si>
  <si>
    <t>調理・給食</t>
  </si>
  <si>
    <t>012084002</t>
  </si>
  <si>
    <t>医療事務代行</t>
  </si>
  <si>
    <t>012084003</t>
  </si>
  <si>
    <t>旅行代理業</t>
  </si>
  <si>
    <t>012084999</t>
  </si>
  <si>
    <t>上記業種・業種細目に該当するものがない営業品目等については、</t>
  </si>
  <si>
    <t>以下に入力すること(1行につき20文字以内、行をまたがらないように入力すること)。</t>
    <rPh sb="0" eb="2">
      <t>イカ</t>
    </rPh>
    <rPh sb="3" eb="5">
      <t>ニュウリョク</t>
    </rPh>
    <rPh sb="11" eb="15">
      <t>ギョウ</t>
    </rPh>
    <rPh sb="17" eb="21">
      <t>モジイ</t>
    </rPh>
    <rPh sb="22" eb="23">
      <t>ギョウ</t>
    </rPh>
    <rPh sb="33" eb="39">
      <t>ニュウリョク</t>
    </rPh>
    <phoneticPr fontId="4"/>
  </si>
  <si>
    <t>申請内容</t>
    <rPh sb="0" eb="2">
      <t>シンセイ</t>
    </rPh>
    <rPh sb="2" eb="4">
      <t>ナイヨウ</t>
    </rPh>
    <phoneticPr fontId="4"/>
  </si>
  <si>
    <t>○</t>
  </si>
  <si>
    <t>（株）</t>
  </si>
  <si>
    <t>代表取締役</t>
    <rPh sb="0" eb="2">
      <t>ダイヒョウ</t>
    </rPh>
    <rPh sb="2" eb="5">
      <t>トリシマリヤク</t>
    </rPh>
    <phoneticPr fontId="4"/>
  </si>
  <si>
    <t>太郎</t>
    <rPh sb="0" eb="2">
      <t>タロウ</t>
    </rPh>
    <phoneticPr fontId="4"/>
  </si>
  <si>
    <t>10定時申請（新規）</t>
  </si>
  <si>
    <t>カミスショウテン</t>
  </si>
  <si>
    <t>カミス</t>
  </si>
  <si>
    <t>タロウ</t>
  </si>
  <si>
    <t>150</t>
  </si>
  <si>
    <t>0002</t>
  </si>
  <si>
    <t>13東京都</t>
  </si>
  <si>
    <t>13113渋谷区</t>
  </si>
  <si>
    <t>渋谷４９９１－５</t>
    <rPh sb="0" eb="2">
      <t>シブヤ</t>
    </rPh>
    <phoneticPr fontId="4"/>
  </si>
  <si>
    <t>シブヤ</t>
  </si>
  <si>
    <t>03</t>
  </si>
  <si>
    <t>123</t>
  </si>
  <si>
    <t>4567</t>
  </si>
  <si>
    <t>890</t>
  </si>
  <si>
    <t>1234</t>
  </si>
  <si>
    <t>2事業所申請</t>
  </si>
  <si>
    <t>神栖支店</t>
    <rPh sb="0" eb="2">
      <t>カミス</t>
    </rPh>
    <rPh sb="2" eb="4">
      <t>シテン</t>
    </rPh>
    <phoneticPr fontId="4"/>
  </si>
  <si>
    <t>支店長</t>
    <rPh sb="0" eb="3">
      <t>シテンチョウ</t>
    </rPh>
    <phoneticPr fontId="4"/>
  </si>
  <si>
    <t>神栖　花子</t>
    <rPh sb="0" eb="2">
      <t>カミス</t>
    </rPh>
    <rPh sb="3" eb="5">
      <t>ハナコ</t>
    </rPh>
    <phoneticPr fontId="4"/>
  </si>
  <si>
    <t>カミス　ハナコ</t>
  </si>
  <si>
    <t>314</t>
  </si>
  <si>
    <t>0115</t>
  </si>
  <si>
    <t>08茨城県</t>
    <rPh sb="2" eb="5">
      <t>イバラキケン</t>
    </rPh>
    <phoneticPr fontId="4"/>
  </si>
  <si>
    <t>08232神栖市</t>
  </si>
  <si>
    <t>溝口４９９１－５</t>
    <rPh sb="0" eb="2">
      <t>ミゾクチ</t>
    </rPh>
    <phoneticPr fontId="4"/>
  </si>
  <si>
    <t>ミゾグチ</t>
  </si>
  <si>
    <t>0299</t>
  </si>
  <si>
    <t>90</t>
  </si>
  <si>
    <t>1111</t>
  </si>
  <si>
    <t>1112</t>
  </si>
  <si>
    <t>契約　一朗</t>
    <rPh sb="0" eb="2">
      <t>ケイヤク</t>
    </rPh>
    <rPh sb="3" eb="5">
      <t>イチロウ</t>
    </rPh>
    <phoneticPr fontId="4"/>
  </si>
  <si>
    <t>ケイヤク　イチロウ</t>
  </si>
  <si>
    <t>1130</t>
  </si>
  <si>
    <t>1131</t>
  </si>
  <si>
    <t>鹿島都市開発株式会社　殿</t>
    <phoneticPr fontId="4"/>
  </si>
  <si>
    <t>具体的な物品・業種内容を記載してください</t>
    <rPh sb="0" eb="3">
      <t>グタイテキ</t>
    </rPh>
    <rPh sb="4" eb="6">
      <t>ブッピン</t>
    </rPh>
    <rPh sb="7" eb="9">
      <t>ギョウシュ</t>
    </rPh>
    <rPh sb="9" eb="11">
      <t>ナイヨウ</t>
    </rPh>
    <rPh sb="12" eb="14">
      <t>キサイ</t>
    </rPh>
    <phoneticPr fontId="4"/>
  </si>
  <si>
    <t>特殊用途車</t>
    <rPh sb="0" eb="2">
      <t>トクシュ</t>
    </rPh>
    <rPh sb="2" eb="4">
      <t>ヨウト</t>
    </rPh>
    <rPh sb="4" eb="5">
      <t>シャ</t>
    </rPh>
    <phoneticPr fontId="4"/>
  </si>
  <si>
    <t>作業環境測定</t>
    <rPh sb="0" eb="2">
      <t>サギョウ</t>
    </rPh>
    <rPh sb="2" eb="4">
      <t>カンキョウ</t>
    </rPh>
    <rPh sb="4" eb="6">
      <t>ソクテイ</t>
    </rPh>
    <phoneticPr fontId="4"/>
  </si>
  <si>
    <t>廃棄物処理施設の運転管理</t>
    <rPh sb="0" eb="2">
      <t>ハイキ</t>
    </rPh>
    <rPh sb="2" eb="3">
      <t>ブツ</t>
    </rPh>
    <rPh sb="3" eb="5">
      <t>ショリ</t>
    </rPh>
    <rPh sb="5" eb="7">
      <t>シセツ</t>
    </rPh>
    <rPh sb="8" eb="10">
      <t>ウンテン</t>
    </rPh>
    <rPh sb="10" eb="12">
      <t>カンリ</t>
    </rPh>
    <phoneticPr fontId="4"/>
  </si>
  <si>
    <t>臨床検査</t>
    <rPh sb="0" eb="2">
      <t>リンショウ</t>
    </rPh>
    <rPh sb="2" eb="4">
      <t>ケンサ</t>
    </rPh>
    <phoneticPr fontId="4"/>
  </si>
  <si>
    <t>受付・案内等人材派遣，選挙関連業務</t>
    <rPh sb="0" eb="2">
      <t>ウケツケ</t>
    </rPh>
    <rPh sb="3" eb="5">
      <t>アンナイ</t>
    </rPh>
    <rPh sb="5" eb="6">
      <t>トウ</t>
    </rPh>
    <rPh sb="6" eb="8">
      <t>ジンザイ</t>
    </rPh>
    <rPh sb="8" eb="10">
      <t>ハケン</t>
    </rPh>
    <rPh sb="11" eb="13">
      <t>センキョ</t>
    </rPh>
    <rPh sb="13" eb="15">
      <t>カンレン</t>
    </rPh>
    <rPh sb="15" eb="17">
      <t>ギョウム</t>
    </rPh>
    <phoneticPr fontId="4"/>
  </si>
  <si>
    <t>上記業種・業種細目に該当するものがない営業品目等については、以下に入力すること。</t>
    <rPh sb="0" eb="2">
      <t>ジョウキ</t>
    </rPh>
    <rPh sb="2" eb="4">
      <t>ギョウシュ</t>
    </rPh>
    <rPh sb="5" eb="7">
      <t>ギョウシュ</t>
    </rPh>
    <rPh sb="7" eb="9">
      <t>サイモク</t>
    </rPh>
    <rPh sb="10" eb="12">
      <t>ガイトウ</t>
    </rPh>
    <rPh sb="19" eb="21">
      <t>エイギョウ</t>
    </rPh>
    <rPh sb="21" eb="24">
      <t>ヒンモクナド</t>
    </rPh>
    <rPh sb="30" eb="32">
      <t>イカ</t>
    </rPh>
    <rPh sb="33" eb="35">
      <t>ニュウリョク</t>
    </rPh>
    <phoneticPr fontId="4"/>
  </si>
  <si>
    <t>教材</t>
    <rPh sb="0" eb="2">
      <t>キョウザイ</t>
    </rPh>
    <phoneticPr fontId="4"/>
  </si>
  <si>
    <t>電気の供給</t>
    <rPh sb="0" eb="2">
      <t>デンキ</t>
    </rPh>
    <rPh sb="3" eb="5">
      <t>キョウキュウ</t>
    </rPh>
    <phoneticPr fontId="4"/>
  </si>
  <si>
    <t>学校用什器類</t>
    <rPh sb="0" eb="2">
      <t>ガッコウ</t>
    </rPh>
    <rPh sb="2" eb="3">
      <t>ヨウ</t>
    </rPh>
    <rPh sb="3" eb="6">
      <t>ジュウキルイ</t>
    </rPh>
    <phoneticPr fontId="4"/>
  </si>
  <si>
    <t>受付・電話交換業務</t>
    <rPh sb="0" eb="2">
      <t>ウケツケ</t>
    </rPh>
    <rPh sb="3" eb="5">
      <t>デンワ</t>
    </rPh>
    <rPh sb="5" eb="7">
      <t>コウカン</t>
    </rPh>
    <rPh sb="7" eb="9">
      <t>ギョウム</t>
    </rPh>
    <phoneticPr fontId="4"/>
  </si>
  <si>
    <t>航空写真撮影業務</t>
    <rPh sb="0" eb="2">
      <t>コウクウ</t>
    </rPh>
    <rPh sb="2" eb="4">
      <t>シャシン</t>
    </rPh>
    <rPh sb="4" eb="6">
      <t>サツエイ</t>
    </rPh>
    <rPh sb="6" eb="8">
      <t>ギョウム</t>
    </rPh>
    <phoneticPr fontId="4"/>
  </si>
  <si>
    <t>鹿島都市商会</t>
    <rPh sb="0" eb="2">
      <t>カシマ</t>
    </rPh>
    <rPh sb="2" eb="4">
      <t>トシ</t>
    </rPh>
    <rPh sb="4" eb="6">
      <t>ショウカイ</t>
    </rPh>
    <phoneticPr fontId="4"/>
  </si>
  <si>
    <t>鹿島</t>
    <rPh sb="0" eb="2">
      <t>カシマ</t>
    </rPh>
    <phoneticPr fontId="4"/>
  </si>
  <si>
    <t>33東深芝</t>
  </si>
  <si>
    <t>kashima.toshikaihatsu.jp</t>
    <phoneticPr fontId="2"/>
  </si>
  <si>
    <t>nyusatsu</t>
    <phoneticPr fontId="2"/>
  </si>
  <si>
    <t>※申請項目赤字は必須入力項目。No.15～25欄は必要に応じて入力。黄緑色網掛け欄は自動入力されるため入力不要。</t>
    <rPh sb="1" eb="3">
      <t>シンセイ</t>
    </rPh>
    <rPh sb="3" eb="5">
      <t>コウモク</t>
    </rPh>
    <rPh sb="5" eb="7">
      <t>アカジ</t>
    </rPh>
    <rPh sb="8" eb="10">
      <t>ヒッス</t>
    </rPh>
    <rPh sb="10" eb="12">
      <t>ニュウリョク</t>
    </rPh>
    <rPh sb="12" eb="14">
      <t>コウモク</t>
    </rPh>
    <rPh sb="23" eb="24">
      <t>ラン</t>
    </rPh>
    <rPh sb="25" eb="27">
      <t>ヒツヨウ</t>
    </rPh>
    <rPh sb="28" eb="29">
      <t>オウ</t>
    </rPh>
    <rPh sb="31" eb="33">
      <t>ニュウリョク</t>
    </rPh>
    <rPh sb="34" eb="37">
      <t>キミドリイロ</t>
    </rPh>
    <rPh sb="37" eb="39">
      <t>アミカ</t>
    </rPh>
    <rPh sb="40" eb="41">
      <t>ラン</t>
    </rPh>
    <rPh sb="42" eb="44">
      <t>ジドウ</t>
    </rPh>
    <rPh sb="44" eb="46">
      <t>ニュウリョク</t>
    </rPh>
    <rPh sb="51" eb="53">
      <t>ニュウリョク</t>
    </rPh>
    <rPh sb="53" eb="55">
      <t>フヨウ</t>
    </rPh>
    <phoneticPr fontId="4"/>
  </si>
  <si>
    <t>※黄緑色網掛け欄には入力しないこと。</t>
    <rPh sb="1" eb="4">
      <t>オウリョクショク</t>
    </rPh>
    <rPh sb="4" eb="6">
      <t>アミカ</t>
    </rPh>
    <phoneticPr fontId="4"/>
  </si>
  <si>
    <t>※黄緑色網掛け欄には入力しないこと。</t>
    <rPh sb="1" eb="3">
      <t>キミドリ</t>
    </rPh>
    <rPh sb="3" eb="4">
      <t>イロ</t>
    </rPh>
    <rPh sb="4" eb="6">
      <t>アミカ</t>
    </rPh>
    <phoneticPr fontId="4"/>
  </si>
  <si>
    <t>02準市内</t>
    <phoneticPr fontId="2"/>
  </si>
  <si>
    <t>様式３</t>
    <rPh sb="0" eb="2">
      <t>ヨウシキ</t>
    </rPh>
    <phoneticPr fontId="4"/>
  </si>
  <si>
    <t>平成30</t>
  </si>
  <si>
    <t>04</t>
  </si>
  <si>
    <t>10</t>
  </si>
  <si>
    <t>平成31</t>
  </si>
  <si>
    <t>09</t>
  </si>
  <si>
    <t>令和2</t>
  </si>
  <si>
    <t>※黄緑色網掛け欄には入力しないこと。</t>
    <phoneticPr fontId="4"/>
  </si>
  <si>
    <t>※黄緑色網掛け欄には入力しないこと。</t>
    <phoneticPr fontId="2"/>
  </si>
  <si>
    <t>建設工事　／　測量・建設コンサルタント</t>
    <rPh sb="0" eb="2">
      <t>ケンセツ</t>
    </rPh>
    <rPh sb="2" eb="4">
      <t>コウジ</t>
    </rPh>
    <rPh sb="7" eb="9">
      <t>ソクリョウ</t>
    </rPh>
    <rPh sb="10" eb="12">
      <t>ケンセツ</t>
    </rPh>
    <phoneticPr fontId="2"/>
  </si>
  <si>
    <t>用紙１</t>
    <rPh sb="0" eb="2">
      <t>ヨウシ</t>
    </rPh>
    <phoneticPr fontId="4"/>
  </si>
  <si>
    <t>用紙２</t>
    <rPh sb="0" eb="2">
      <t>ヨウシ</t>
    </rPh>
    <phoneticPr fontId="4"/>
  </si>
  <si>
    <t>用紙３</t>
    <rPh sb="0" eb="2">
      <t>ヨウシ</t>
    </rPh>
    <phoneticPr fontId="4"/>
  </si>
  <si>
    <t>様式1-1</t>
    <rPh sb="0" eb="2">
      <t>ヨウシキ</t>
    </rPh>
    <phoneticPr fontId="4"/>
  </si>
  <si>
    <t>様式1-2</t>
    <rPh sb="0" eb="2">
      <t>ヨウシキ</t>
    </rPh>
    <phoneticPr fontId="4"/>
  </si>
  <si>
    <t>様式1-3</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</si>
</sst>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 &quot;m&quot;月 &quot;d&quot;日 &quot;"/>
    <numFmt numFmtId="177" formatCode="yyyy/m/d;@"/>
    <numFmt numFmtId="178" formatCode="#,##0_ "/>
  </numFmts>
  <fonts count="28" x14ac:knownFonts="1">
    <font>
      <sz val="11"/>
      <color theme="1"/>
      <name val="游ゴシック"/>
      <family val="2"/>
      <charset val="128"/>
      <scheme val="minor"/>
    </font>
    <font>
      <sz val="18"/>
      <color indexed="8"/>
      <name val="ＭＳ 明朝"/>
      <family val="1"/>
    </font>
    <font>
      <sz val="6"/>
      <name val="游ゴシック"/>
      <family val="2"/>
      <charset val="128"/>
      <scheme val="minor"/>
    </font>
    <font>
      <sz val="11"/>
      <color indexed="8"/>
      <name val="ＭＳ 明朝"/>
      <family val="1"/>
    </font>
    <font>
      <sz val="6"/>
      <name val="ＭＳ Ｐゴシック"/>
      <family val="3"/>
    </font>
    <font>
      <sz val="8"/>
      <color indexed="8"/>
      <name val="ＭＳ 明朝"/>
      <family val="1"/>
    </font>
    <font>
      <b/>
      <sz val="16"/>
      <color indexed="8"/>
      <name val="ＭＳ ゴシック"/>
      <family val="3"/>
    </font>
    <font>
      <sz val="10"/>
      <color indexed="8"/>
      <name val="ＭＳ ゴシック"/>
      <family val="3"/>
    </font>
    <font>
      <sz val="9"/>
      <color indexed="8"/>
      <name val="ＭＳ 明朝"/>
      <family val="1"/>
    </font>
    <font>
      <sz val="11"/>
      <color indexed="10"/>
      <name val="ＭＳ 明朝"/>
      <family val="1"/>
    </font>
    <font>
      <b/>
      <sz val="12"/>
      <color indexed="8"/>
      <name val="ＭＳ ゴシック"/>
      <family val="3"/>
    </font>
    <font>
      <sz val="11"/>
      <name val="ＭＳ 明朝"/>
      <family val="1"/>
    </font>
    <font>
      <sz val="12"/>
      <color indexed="8"/>
      <name val="ＭＳ ゴシック"/>
      <family val="3"/>
    </font>
    <font>
      <u/>
      <sz val="11"/>
      <color indexed="12"/>
      <name val="ＭＳ Ｐゴシック"/>
      <family val="3"/>
    </font>
    <font>
      <b/>
      <sz val="12"/>
      <name val="ＭＳ ゴシック"/>
      <family val="3"/>
    </font>
    <font>
      <sz val="9"/>
      <color indexed="81"/>
      <name val="ＭＳ Ｐゴシック"/>
      <family val="3"/>
      <charset val="128"/>
    </font>
    <font>
      <sz val="10"/>
      <color indexed="8"/>
      <name val="ＭＳ 明朝"/>
      <family val="1"/>
    </font>
    <font>
      <sz val="14"/>
      <color indexed="8"/>
      <name val="ＭＳ 明朝"/>
      <family val="1"/>
    </font>
    <font>
      <sz val="11"/>
      <color indexed="8"/>
      <name val="ＭＳ ゴシック"/>
      <family val="3"/>
    </font>
    <font>
      <sz val="9"/>
      <color indexed="8"/>
      <name val="ＭＳ ゴシック"/>
      <family val="3"/>
    </font>
    <font>
      <sz val="12"/>
      <name val="ＭＳ ゴシック"/>
      <family val="3"/>
    </font>
    <font>
      <sz val="12"/>
      <color indexed="8"/>
      <name val="ＭＳ 明朝"/>
      <family val="1"/>
    </font>
    <font>
      <sz val="9"/>
      <name val="ＭＳ Ｐゴシック"/>
      <family val="3"/>
    </font>
    <font>
      <sz val="11"/>
      <color indexed="8"/>
      <name val="ＭＳ 明朝"/>
      <family val="1"/>
      <charset val="128"/>
    </font>
    <font>
      <sz val="11"/>
      <name val="ＭＳ 明朝"/>
      <family val="1"/>
      <charset val="128"/>
    </font>
    <font>
      <b/>
      <sz val="12"/>
      <color indexed="8"/>
      <name val="ＭＳ 明朝"/>
      <family val="1"/>
    </font>
    <font>
      <sz val="11"/>
      <color indexed="8"/>
      <name val="ＭＳ Ｐゴシック"/>
      <family val="3"/>
    </font>
    <font>
      <sz val="11"/>
      <color rgb="FFFF0000"/>
      <name val="ＭＳ ゴシック"/>
      <family val="3"/>
    </font>
  </fonts>
  <fills count="7">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s>
  <borders count="9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indexed="64"/>
      </left>
      <right style="medium">
        <color indexed="64"/>
      </right>
      <top style="medium">
        <color indexed="64"/>
      </top>
      <bottom/>
      <diagonal/>
    </border>
    <border>
      <left style="medium">
        <color indexed="64"/>
      </left>
      <right/>
      <top style="medium">
        <color indexed="64"/>
      </top>
      <bottom style="dashed">
        <color auto="1"/>
      </bottom>
      <diagonal/>
    </border>
    <border>
      <left/>
      <right/>
      <top style="medium">
        <color indexed="64"/>
      </top>
      <bottom style="dashed">
        <color auto="1"/>
      </bottom>
      <diagonal/>
    </border>
    <border>
      <left/>
      <right style="medium">
        <color indexed="64"/>
      </right>
      <top style="medium">
        <color indexed="64"/>
      </top>
      <bottom style="dashed">
        <color auto="1"/>
      </bottom>
      <diagonal/>
    </border>
    <border>
      <left style="medium">
        <color indexed="64"/>
      </left>
      <right style="medium">
        <color indexed="64"/>
      </right>
      <top/>
      <bottom/>
      <diagonal/>
    </border>
    <border>
      <left style="medium">
        <color indexed="64"/>
      </left>
      <right/>
      <top style="dashed">
        <color auto="1"/>
      </top>
      <bottom style="dashed">
        <color auto="1"/>
      </bottom>
      <diagonal/>
    </border>
    <border>
      <left/>
      <right/>
      <top style="dashed">
        <color auto="1"/>
      </top>
      <bottom style="dashed">
        <color auto="1"/>
      </bottom>
      <diagonal/>
    </border>
    <border>
      <left/>
      <right style="medium">
        <color indexed="64"/>
      </right>
      <top style="dashed">
        <color auto="1"/>
      </top>
      <bottom style="dashed">
        <color auto="1"/>
      </bottom>
      <diagonal/>
    </border>
    <border>
      <left style="medium">
        <color indexed="64"/>
      </left>
      <right/>
      <top/>
      <bottom style="dashed">
        <color auto="1"/>
      </bottom>
      <diagonal/>
    </border>
    <border>
      <left/>
      <right/>
      <top/>
      <bottom style="dashed">
        <color auto="1"/>
      </bottom>
      <diagonal/>
    </border>
    <border>
      <left/>
      <right style="medium">
        <color indexed="64"/>
      </right>
      <top/>
      <bottom style="dashed">
        <color auto="1"/>
      </bottom>
      <diagonal/>
    </border>
    <border>
      <left style="medium">
        <color indexed="64"/>
      </left>
      <right style="medium">
        <color indexed="64"/>
      </right>
      <top/>
      <bottom style="medium">
        <color auto="1"/>
      </bottom>
      <diagonal/>
    </border>
    <border>
      <left style="medium">
        <color indexed="64"/>
      </left>
      <right/>
      <top/>
      <bottom style="medium">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right style="medium">
        <color indexed="64"/>
      </right>
      <top style="dashed">
        <color auto="1"/>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s>
  <cellStyleXfs count="4">
    <xf numFmtId="0" fontId="0" fillId="0" borderId="0">
      <alignment vertical="center"/>
    </xf>
    <xf numFmtId="0" fontId="13" fillId="0" borderId="0" applyNumberFormat="0" applyFill="0" applyBorder="0" applyAlignment="0" applyProtection="0">
      <alignment vertical="center"/>
    </xf>
    <xf numFmtId="0" fontId="22" fillId="0" borderId="0"/>
    <xf numFmtId="0" fontId="26" fillId="0" borderId="0">
      <alignment vertical="center"/>
    </xf>
  </cellStyleXfs>
  <cellXfs count="26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xf>
    <xf numFmtId="177" fontId="3" fillId="0" borderId="0" xfId="0" applyNumberFormat="1" applyFont="1" applyAlignment="1">
      <alignment horizontal="left" vertical="center"/>
    </xf>
    <xf numFmtId="0" fontId="8" fillId="0" borderId="0" xfId="0" applyFont="1">
      <alignment vertical="center"/>
    </xf>
    <xf numFmtId="0" fontId="3" fillId="0" borderId="0" xfId="0" applyFont="1" applyAlignment="1">
      <alignment horizontal="left" vertical="center" indent="1"/>
    </xf>
    <xf numFmtId="0" fontId="9" fillId="0" borderId="12" xfId="0" applyFont="1" applyBorder="1" applyAlignment="1">
      <alignment horizontal="right" vertical="center"/>
    </xf>
    <xf numFmtId="0" fontId="10" fillId="0" borderId="1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6" xfId="0" applyFont="1" applyBorder="1">
      <alignment vertical="center"/>
    </xf>
    <xf numFmtId="0" fontId="10" fillId="0" borderId="17" xfId="0" applyFont="1" applyBorder="1">
      <alignment vertical="center"/>
    </xf>
    <xf numFmtId="0" fontId="8" fillId="0" borderId="0" xfId="0" applyFont="1" applyAlignment="1">
      <alignment horizontal="right" vertical="center"/>
    </xf>
    <xf numFmtId="0" fontId="3" fillId="0" borderId="0" xfId="0" applyFont="1" applyAlignment="1">
      <alignment horizontal="right"/>
    </xf>
    <xf numFmtId="0" fontId="1"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9" fillId="0" borderId="23" xfId="0" applyFont="1" applyBorder="1" applyAlignment="1">
      <alignment horizontal="left" vertical="center"/>
    </xf>
    <xf numFmtId="0" fontId="3" fillId="0" borderId="26" xfId="0" applyFont="1" applyBorder="1" applyAlignment="1">
      <alignment horizontal="center" vertical="center"/>
    </xf>
    <xf numFmtId="0" fontId="11" fillId="0" borderId="27" xfId="0" applyFont="1" applyBorder="1">
      <alignment vertical="center"/>
    </xf>
    <xf numFmtId="0" fontId="9" fillId="0" borderId="27" xfId="0" applyFont="1" applyBorder="1">
      <alignment vertical="center"/>
    </xf>
    <xf numFmtId="49" fontId="10" fillId="0" borderId="15" xfId="0" applyNumberFormat="1" applyFont="1" applyBorder="1" applyAlignment="1" applyProtection="1">
      <alignment horizontal="center" vertical="center"/>
      <protection locked="0"/>
    </xf>
    <xf numFmtId="0" fontId="12" fillId="0" borderId="15" xfId="0" applyFont="1" applyBorder="1" applyAlignment="1">
      <alignment horizontal="center" vertical="center"/>
    </xf>
    <xf numFmtId="0" fontId="9" fillId="0" borderId="27" xfId="0" applyFont="1" applyBorder="1" applyAlignment="1">
      <alignment horizontal="left" vertical="center"/>
    </xf>
    <xf numFmtId="0" fontId="3" fillId="0" borderId="27" xfId="0" applyFont="1" applyBorder="1">
      <alignment vertical="center"/>
    </xf>
    <xf numFmtId="0" fontId="3" fillId="2" borderId="0" xfId="0" applyFont="1" applyFill="1" applyAlignment="1">
      <alignment horizontal="left" vertical="center"/>
    </xf>
    <xf numFmtId="0" fontId="3" fillId="0" borderId="27" xfId="0" applyFont="1" applyBorder="1" applyAlignment="1">
      <alignment horizontal="left" vertical="center"/>
    </xf>
    <xf numFmtId="0" fontId="3" fillId="0" borderId="30" xfId="0" applyFont="1" applyBorder="1" applyAlignment="1">
      <alignment horizontal="center" vertical="center"/>
    </xf>
    <xf numFmtId="0" fontId="9" fillId="0" borderId="8" xfId="0" applyFont="1" applyBorder="1">
      <alignment vertical="center"/>
    </xf>
    <xf numFmtId="0" fontId="12" fillId="0" borderId="31"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wrapText="1"/>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3" fillId="0" borderId="0" xfId="0" applyFont="1" applyAlignment="1">
      <alignment horizontal="right" vertical="center" wrapText="1"/>
    </xf>
    <xf numFmtId="0" fontId="16" fillId="0" borderId="34"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49" fontId="19" fillId="0" borderId="16" xfId="0" applyNumberFormat="1" applyFont="1" applyBorder="1" applyAlignment="1" applyProtection="1">
      <alignment horizontal="right" vertical="center" wrapText="1"/>
      <protection locked="0"/>
    </xf>
    <xf numFmtId="0" fontId="16" fillId="0" borderId="41" xfId="0" applyFont="1" applyBorder="1" applyAlignment="1">
      <alignment horizontal="center" vertical="center" wrapText="1"/>
    </xf>
    <xf numFmtId="49" fontId="7" fillId="0" borderId="41" xfId="0" applyNumberFormat="1" applyFont="1" applyBorder="1" applyAlignment="1" applyProtection="1">
      <alignment horizontal="right" vertical="center" wrapText="1"/>
      <protection locked="0"/>
    </xf>
    <xf numFmtId="0" fontId="16" fillId="0" borderId="42" xfId="0" applyFont="1" applyBorder="1" applyAlignment="1">
      <alignment vertical="center" wrapText="1"/>
    </xf>
    <xf numFmtId="0" fontId="16" fillId="0" borderId="43" xfId="0" applyFont="1" applyBorder="1" applyAlignment="1">
      <alignment horizontal="center" vertical="center"/>
    </xf>
    <xf numFmtId="49" fontId="19" fillId="0" borderId="17" xfId="0" applyNumberFormat="1" applyFont="1" applyBorder="1" applyAlignment="1" applyProtection="1">
      <alignment horizontal="right" vertical="center" wrapText="1"/>
      <protection locked="0"/>
    </xf>
    <xf numFmtId="0" fontId="16" fillId="0" borderId="0" xfId="0" applyFont="1" applyAlignment="1">
      <alignment horizontal="center" vertical="center" wrapText="1"/>
    </xf>
    <xf numFmtId="49" fontId="7" fillId="0" borderId="0" xfId="0" applyNumberFormat="1" applyFont="1" applyAlignment="1" applyProtection="1">
      <alignment horizontal="right" vertical="center" wrapText="1"/>
      <protection locked="0"/>
    </xf>
    <xf numFmtId="0" fontId="16" fillId="0" borderId="44" xfId="0" applyFont="1" applyBorder="1" applyAlignment="1">
      <alignment horizontal="left" vertical="center"/>
    </xf>
    <xf numFmtId="0" fontId="16" fillId="0" borderId="43" xfId="0" applyFont="1" applyBorder="1">
      <alignment vertical="center"/>
    </xf>
    <xf numFmtId="0" fontId="16" fillId="0" borderId="46" xfId="0" applyFont="1" applyBorder="1">
      <alignment vertical="center"/>
    </xf>
    <xf numFmtId="0" fontId="16" fillId="0" borderId="33" xfId="0" applyFont="1" applyBorder="1" applyAlignment="1">
      <alignment horizontal="center" vertical="center"/>
    </xf>
    <xf numFmtId="0" fontId="16" fillId="0" borderId="33" xfId="0" applyFont="1" applyBorder="1">
      <alignment vertical="center"/>
    </xf>
    <xf numFmtId="0" fontId="16" fillId="0" borderId="47" xfId="0" applyFont="1" applyBorder="1" applyAlignment="1">
      <alignment horizontal="right" vertical="center"/>
    </xf>
    <xf numFmtId="0" fontId="16" fillId="0" borderId="48" xfId="0" applyFont="1" applyBorder="1" applyAlignment="1">
      <alignment horizontal="right" vertical="center"/>
    </xf>
    <xf numFmtId="0" fontId="16" fillId="0" borderId="49" xfId="0" applyFont="1" applyBorder="1" applyAlignment="1">
      <alignment horizontal="center" vertical="center"/>
    </xf>
    <xf numFmtId="0" fontId="7" fillId="0" borderId="50" xfId="0" applyFont="1" applyBorder="1" applyAlignment="1" applyProtection="1">
      <alignment vertical="center" wrapText="1"/>
      <protection locked="0"/>
    </xf>
    <xf numFmtId="49" fontId="16" fillId="0" borderId="0" xfId="0" applyNumberFormat="1" applyFont="1" applyAlignment="1">
      <alignment vertical="center" wrapText="1"/>
    </xf>
    <xf numFmtId="0" fontId="16" fillId="0" borderId="22" xfId="0" applyFont="1" applyBorder="1" applyAlignment="1">
      <alignment horizontal="center" vertical="center"/>
    </xf>
    <xf numFmtId="0" fontId="16" fillId="0" borderId="0" xfId="0" applyFont="1" applyAlignment="1">
      <alignment vertical="center" wrapText="1"/>
    </xf>
    <xf numFmtId="0" fontId="3" fillId="0" borderId="33" xfId="0" applyFont="1" applyBorder="1" applyAlignment="1">
      <alignment horizontal="left" vertical="center"/>
    </xf>
    <xf numFmtId="0" fontId="3" fillId="0" borderId="33" xfId="0" applyFont="1" applyBorder="1">
      <alignment vertical="center"/>
    </xf>
    <xf numFmtId="0" fontId="3" fillId="0" borderId="33" xfId="0" applyFont="1" applyBorder="1" applyAlignment="1">
      <alignment horizontal="right" vertical="center"/>
    </xf>
    <xf numFmtId="49" fontId="8" fillId="0" borderId="33" xfId="0" applyNumberFormat="1" applyFont="1" applyBorder="1" applyAlignment="1">
      <alignment horizontal="right" vertical="center"/>
    </xf>
    <xf numFmtId="0" fontId="21" fillId="0" borderId="0" xfId="0" applyFont="1">
      <alignment vertical="center"/>
    </xf>
    <xf numFmtId="0" fontId="16" fillId="0" borderId="9" xfId="0" applyFont="1" applyBorder="1" applyAlignment="1">
      <alignment horizontal="center" vertical="center" wrapText="1"/>
    </xf>
    <xf numFmtId="0" fontId="3" fillId="0" borderId="21" xfId="0" applyFont="1" applyBorder="1" applyAlignment="1">
      <alignment horizontal="center" vertical="center" wrapText="1"/>
    </xf>
    <xf numFmtId="49" fontId="16" fillId="0" borderId="19" xfId="0" applyNumberFormat="1" applyFont="1" applyBorder="1" applyAlignment="1">
      <alignment horizontal="center" vertical="center" wrapText="1"/>
    </xf>
    <xf numFmtId="0" fontId="21" fillId="0" borderId="0" xfId="0" applyFont="1" applyAlignment="1">
      <alignment horizontal="center" vertical="center"/>
    </xf>
    <xf numFmtId="0" fontId="3" fillId="0" borderId="59" xfId="0" applyFont="1" applyBorder="1" applyAlignment="1">
      <alignment horizontal="center" vertical="center"/>
    </xf>
    <xf numFmtId="49" fontId="3" fillId="0" borderId="60" xfId="0" applyNumberFormat="1" applyFont="1" applyBorder="1">
      <alignment vertical="center"/>
    </xf>
    <xf numFmtId="49" fontId="3" fillId="0" borderId="61" xfId="0" applyNumberFormat="1" applyFont="1" applyBorder="1">
      <alignment vertical="center"/>
    </xf>
    <xf numFmtId="49" fontId="3" fillId="0" borderId="36" xfId="0" quotePrefix="1" applyNumberFormat="1" applyFont="1" applyBorder="1">
      <alignment vertical="center"/>
    </xf>
    <xf numFmtId="49" fontId="3" fillId="0" borderId="2" xfId="0" applyNumberFormat="1" applyFont="1" applyBorder="1">
      <alignment vertical="center"/>
    </xf>
    <xf numFmtId="0" fontId="3" fillId="0" borderId="49" xfId="0" applyFont="1" applyBorder="1" applyAlignment="1">
      <alignment horizontal="center" vertical="center"/>
    </xf>
    <xf numFmtId="49" fontId="3" fillId="0" borderId="17" xfId="0" applyNumberFormat="1" applyFont="1" applyBorder="1">
      <alignment vertical="center"/>
    </xf>
    <xf numFmtId="49" fontId="3" fillId="0" borderId="44" xfId="0" applyNumberFormat="1" applyFont="1" applyBorder="1">
      <alignment vertical="center"/>
    </xf>
    <xf numFmtId="49" fontId="3" fillId="0" borderId="14" xfId="0" applyNumberFormat="1" applyFont="1" applyBorder="1">
      <alignment vertical="center"/>
    </xf>
    <xf numFmtId="49" fontId="3" fillId="0" borderId="13" xfId="0" applyNumberFormat="1" applyFont="1" applyBorder="1">
      <alignment vertical="center"/>
    </xf>
    <xf numFmtId="49" fontId="3" fillId="0" borderId="51" xfId="0" applyNumberFormat="1" applyFont="1" applyBorder="1">
      <alignment vertical="center"/>
    </xf>
    <xf numFmtId="49" fontId="3" fillId="0" borderId="52" xfId="0" applyNumberFormat="1" applyFont="1" applyBorder="1">
      <alignment vertical="center"/>
    </xf>
    <xf numFmtId="49" fontId="3" fillId="0" borderId="14" xfId="0" quotePrefix="1" applyNumberFormat="1" applyFont="1" applyBorder="1">
      <alignment vertical="center"/>
    </xf>
    <xf numFmtId="49" fontId="3" fillId="0" borderId="16" xfId="0" applyNumberFormat="1" applyFont="1" applyBorder="1">
      <alignment vertical="center"/>
    </xf>
    <xf numFmtId="49" fontId="3" fillId="0" borderId="42" xfId="0" applyNumberFormat="1" applyFont="1" applyBorder="1">
      <alignment vertical="center"/>
    </xf>
    <xf numFmtId="49" fontId="11" fillId="0" borderId="14" xfId="2" applyNumberFormat="1" applyFont="1" applyBorder="1"/>
    <xf numFmtId="49" fontId="3" fillId="0" borderId="14" xfId="2" applyNumberFormat="1" applyFont="1" applyBorder="1"/>
    <xf numFmtId="0" fontId="3" fillId="0" borderId="42" xfId="0" applyFont="1" applyBorder="1">
      <alignment vertical="center"/>
    </xf>
    <xf numFmtId="49" fontId="3" fillId="0" borderId="16" xfId="2" applyNumberFormat="1" applyFont="1" applyBorder="1"/>
    <xf numFmtId="49" fontId="3" fillId="0" borderId="17" xfId="2" applyNumberFormat="1" applyFont="1" applyBorder="1"/>
    <xf numFmtId="49" fontId="3" fillId="0" borderId="51" xfId="2" applyNumberFormat="1" applyFont="1" applyBorder="1"/>
    <xf numFmtId="0" fontId="3" fillId="0" borderId="62" xfId="0" applyFont="1" applyBorder="1" applyAlignment="1">
      <alignment horizontal="center" vertical="center"/>
    </xf>
    <xf numFmtId="49" fontId="3" fillId="0" borderId="46" xfId="2" applyNumberFormat="1" applyFont="1" applyBorder="1"/>
    <xf numFmtId="0" fontId="3" fillId="0" borderId="47" xfId="0" applyFont="1" applyBorder="1">
      <alignment vertical="center"/>
    </xf>
    <xf numFmtId="49" fontId="3" fillId="0" borderId="47" xfId="0" applyNumberFormat="1" applyFont="1" applyBorder="1">
      <alignment vertical="center"/>
    </xf>
    <xf numFmtId="0" fontId="3" fillId="0" borderId="44" xfId="0" applyFont="1" applyBorder="1">
      <alignment vertical="center"/>
    </xf>
    <xf numFmtId="49" fontId="11" fillId="0" borderId="51" xfId="2" applyNumberFormat="1" applyFont="1" applyBorder="1"/>
    <xf numFmtId="0" fontId="3" fillId="0" borderId="17" xfId="0" applyFont="1" applyBorder="1">
      <alignment vertical="center"/>
    </xf>
    <xf numFmtId="0" fontId="3" fillId="0" borderId="46" xfId="0" applyFont="1" applyBorder="1">
      <alignment vertical="center"/>
    </xf>
    <xf numFmtId="49" fontId="3" fillId="0" borderId="63" xfId="2" applyNumberFormat="1" applyFont="1" applyBorder="1"/>
    <xf numFmtId="49" fontId="3" fillId="0" borderId="6" xfId="0" applyNumberFormat="1" applyFont="1" applyBorder="1">
      <alignment vertical="center"/>
    </xf>
    <xf numFmtId="0" fontId="10" fillId="0" borderId="64" xfId="0" applyFont="1" applyBorder="1" applyAlignment="1" applyProtection="1">
      <alignment horizontal="center" vertical="center"/>
      <protection locked="0"/>
    </xf>
    <xf numFmtId="49" fontId="18" fillId="0" borderId="8" xfId="0" applyNumberFormat="1" applyFont="1" applyBorder="1" applyProtection="1">
      <alignment vertical="center"/>
      <protection locked="0"/>
    </xf>
    <xf numFmtId="0" fontId="25" fillId="0" borderId="65" xfId="0" applyFont="1" applyBorder="1" applyAlignment="1">
      <alignment horizontal="center" vertical="center"/>
    </xf>
    <xf numFmtId="49" fontId="3" fillId="0" borderId="0" xfId="0" applyNumberFormat="1" applyFont="1">
      <alignment vertical="center"/>
    </xf>
    <xf numFmtId="0" fontId="25" fillId="0" borderId="0" xfId="0" applyFont="1" applyAlignment="1">
      <alignment horizontal="center" vertical="center"/>
    </xf>
    <xf numFmtId="0" fontId="3" fillId="0" borderId="9" xfId="0" applyFont="1" applyBorder="1" applyAlignment="1">
      <alignment horizontal="center" vertical="center" wrapText="1"/>
    </xf>
    <xf numFmtId="0" fontId="3" fillId="0" borderId="66" xfId="0" applyFont="1" applyBorder="1" applyAlignment="1">
      <alignment horizontal="center" vertical="center"/>
    </xf>
    <xf numFmtId="0" fontId="3" fillId="0" borderId="70" xfId="0" applyFont="1" applyBorder="1" applyAlignment="1">
      <alignment horizontal="center" vertical="center"/>
    </xf>
    <xf numFmtId="0" fontId="3" fillId="0" borderId="77" xfId="0" applyFont="1" applyBorder="1" applyAlignment="1">
      <alignment horizontal="center" vertical="center"/>
    </xf>
    <xf numFmtId="0" fontId="10" fillId="0" borderId="28" xfId="0" applyFont="1" applyBorder="1" applyAlignment="1">
      <alignment horizontal="left" vertical="center"/>
    </xf>
    <xf numFmtId="0" fontId="10" fillId="3" borderId="28" xfId="0" applyFont="1" applyFill="1" applyBorder="1" applyAlignment="1">
      <alignment horizontal="left" vertical="center"/>
    </xf>
    <xf numFmtId="49" fontId="18" fillId="3" borderId="4" xfId="0" applyNumberFormat="1" applyFont="1" applyFill="1" applyBorder="1">
      <alignment vertical="center"/>
    </xf>
    <xf numFmtId="49" fontId="18" fillId="3" borderId="27" xfId="0" applyNumberFormat="1" applyFont="1" applyFill="1" applyBorder="1">
      <alignment vertical="center"/>
    </xf>
    <xf numFmtId="49" fontId="18" fillId="3" borderId="23" xfId="0" applyNumberFormat="1" applyFont="1" applyFill="1" applyBorder="1">
      <alignment vertical="center"/>
    </xf>
    <xf numFmtId="49" fontId="18" fillId="4" borderId="27" xfId="0" applyNumberFormat="1" applyFont="1" applyFill="1" applyBorder="1" applyProtection="1">
      <alignment vertical="center"/>
      <protection locked="0"/>
    </xf>
    <xf numFmtId="49" fontId="18" fillId="4" borderId="27" xfId="0" applyNumberFormat="1" applyFont="1" applyFill="1" applyBorder="1">
      <alignment vertical="center"/>
    </xf>
    <xf numFmtId="178" fontId="12" fillId="3" borderId="23" xfId="0" applyNumberFormat="1" applyFont="1" applyFill="1" applyBorder="1">
      <alignment vertical="center"/>
    </xf>
    <xf numFmtId="49" fontId="3" fillId="3" borderId="7"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10" fillId="3" borderId="15" xfId="0" applyFont="1" applyFill="1" applyBorder="1" applyAlignment="1">
      <alignment horizontal="left" vertical="center"/>
    </xf>
    <xf numFmtId="0" fontId="10" fillId="3" borderId="15" xfId="0" applyFont="1" applyFill="1" applyBorder="1">
      <alignment vertical="center"/>
    </xf>
    <xf numFmtId="0" fontId="10" fillId="3" borderId="28" xfId="0" applyFont="1" applyFill="1" applyBorder="1">
      <alignment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49" fontId="10" fillId="0" borderId="15" xfId="0" applyNumberFormat="1" applyFont="1" applyBorder="1" applyAlignment="1">
      <alignment horizontal="center" vertical="center"/>
    </xf>
    <xf numFmtId="49" fontId="18" fillId="0" borderId="27" xfId="0" applyNumberFormat="1" applyFont="1" applyBorder="1">
      <alignment vertical="center"/>
    </xf>
    <xf numFmtId="49" fontId="27" fillId="0" borderId="27" xfId="3" applyNumberFormat="1" applyFont="1" applyBorder="1">
      <alignment vertical="center"/>
    </xf>
    <xf numFmtId="0" fontId="10" fillId="0" borderId="7" xfId="0" applyFont="1" applyBorder="1" applyAlignment="1">
      <alignment horizontal="center" vertical="center"/>
    </xf>
    <xf numFmtId="0" fontId="10" fillId="0" borderId="50" xfId="3" applyFont="1" applyBorder="1" applyAlignment="1">
      <alignment horizontal="center" vertical="center"/>
    </xf>
    <xf numFmtId="0" fontId="3" fillId="0" borderId="82" xfId="0" applyFont="1" applyBorder="1" applyAlignment="1">
      <alignment horizontal="center" vertical="center"/>
    </xf>
    <xf numFmtId="49" fontId="3" fillId="3" borderId="8" xfId="0" applyNumberFormat="1" applyFont="1" applyFill="1" applyBorder="1" applyAlignment="1">
      <alignment horizontal="center" vertical="center"/>
    </xf>
    <xf numFmtId="49" fontId="3" fillId="3" borderId="7" xfId="0" applyNumberFormat="1" applyFont="1" applyFill="1" applyBorder="1" applyAlignment="1">
      <alignment horizontal="center" vertical="center"/>
    </xf>
    <xf numFmtId="49" fontId="18" fillId="4" borderId="8" xfId="0" applyNumberFormat="1" applyFont="1" applyFill="1" applyBorder="1">
      <alignment vertical="center"/>
    </xf>
    <xf numFmtId="0" fontId="10" fillId="0" borderId="29"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49" fontId="14" fillId="0" borderId="5" xfId="1" applyNumberFormat="1" applyFont="1" applyBorder="1" applyAlignment="1" applyProtection="1">
      <alignment horizontal="center" vertical="center"/>
      <protection locked="0"/>
    </xf>
    <xf numFmtId="49" fontId="14" fillId="0" borderId="31" xfId="1" applyNumberFormat="1"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3" borderId="15" xfId="0" applyFont="1" applyFill="1" applyBorder="1" applyAlignment="1">
      <alignment horizontal="center" vertical="center"/>
    </xf>
    <xf numFmtId="0" fontId="10" fillId="3" borderId="28" xfId="0" applyFont="1" applyFill="1" applyBorder="1" applyAlignment="1">
      <alignment horizontal="center" vertical="center"/>
    </xf>
    <xf numFmtId="0" fontId="10" fillId="0" borderId="14"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10" fillId="0" borderId="24" xfId="0" applyFont="1" applyBorder="1" applyAlignment="1" applyProtection="1">
      <alignment horizontal="left" vertical="center"/>
      <protection locked="0"/>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28" xfId="0" applyFont="1" applyFill="1" applyBorder="1" applyAlignment="1">
      <alignment horizontal="left" vertical="center"/>
    </xf>
    <xf numFmtId="0" fontId="3" fillId="0" borderId="0" xfId="0" applyFont="1">
      <alignment vertical="center"/>
    </xf>
    <xf numFmtId="176" fontId="3" fillId="0" borderId="0" xfId="0" applyNumberFormat="1" applyFont="1" applyAlignment="1">
      <alignment horizontal="left" vertical="center" indent="1"/>
    </xf>
    <xf numFmtId="0" fontId="10" fillId="0" borderId="12" xfId="0" applyFont="1" applyBorder="1" applyAlignment="1" applyProtection="1">
      <alignment horizontal="left" vertical="center"/>
      <protection locked="0"/>
    </xf>
    <xf numFmtId="0" fontId="7"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76" fontId="3" fillId="3" borderId="5" xfId="0" applyNumberFormat="1" applyFont="1" applyFill="1" applyBorder="1" applyAlignment="1" applyProtection="1">
      <alignment horizontal="center" vertical="center"/>
      <protection locked="0"/>
    </xf>
    <xf numFmtId="176" fontId="3" fillId="3" borderId="6" xfId="0" applyNumberFormat="1"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0" xfId="0" applyFont="1" applyAlignment="1">
      <alignment horizontal="center" vertical="center"/>
    </xf>
    <xf numFmtId="49" fontId="18" fillId="0" borderId="71" xfId="0" applyNumberFormat="1" applyFont="1" applyBorder="1" applyProtection="1">
      <alignment vertical="center"/>
      <protection locked="0"/>
    </xf>
    <xf numFmtId="49" fontId="18" fillId="0" borderId="72" xfId="0" applyNumberFormat="1" applyFont="1" applyBorder="1" applyProtection="1">
      <alignment vertical="center"/>
      <protection locked="0"/>
    </xf>
    <xf numFmtId="49" fontId="18" fillId="0" borderId="73" xfId="0" applyNumberFormat="1" applyFont="1" applyBorder="1" applyProtection="1">
      <alignment vertical="center"/>
      <protection locked="0"/>
    </xf>
    <xf numFmtId="49" fontId="18" fillId="0" borderId="74" xfId="0" applyNumberFormat="1" applyFont="1" applyBorder="1" applyProtection="1">
      <alignment vertical="center"/>
      <protection locked="0"/>
    </xf>
    <xf numFmtId="49" fontId="18" fillId="0" borderId="75" xfId="0" applyNumberFormat="1" applyFont="1" applyBorder="1" applyProtection="1">
      <alignment vertical="center"/>
      <protection locked="0"/>
    </xf>
    <xf numFmtId="49" fontId="18" fillId="0" borderId="76" xfId="0" applyNumberFormat="1" applyFont="1" applyBorder="1" applyProtection="1">
      <alignment vertical="center"/>
      <protection locked="0"/>
    </xf>
    <xf numFmtId="49" fontId="18" fillId="0" borderId="39" xfId="0" applyNumberFormat="1" applyFont="1" applyBorder="1" applyProtection="1">
      <alignment vertical="center"/>
      <protection locked="0"/>
    </xf>
    <xf numFmtId="49" fontId="18" fillId="0" borderId="0" xfId="0" applyNumberFormat="1" applyFont="1" applyProtection="1">
      <alignment vertical="center"/>
      <protection locked="0"/>
    </xf>
    <xf numFmtId="49" fontId="18" fillId="0" borderId="43" xfId="0" applyNumberFormat="1" applyFont="1" applyBorder="1" applyProtection="1">
      <alignment vertical="center"/>
      <protection locked="0"/>
    </xf>
    <xf numFmtId="49" fontId="18" fillId="0" borderId="79" xfId="0" applyNumberFormat="1" applyFont="1" applyBorder="1" applyProtection="1">
      <alignment vertical="center"/>
      <protection locked="0"/>
    </xf>
    <xf numFmtId="49" fontId="18" fillId="0" borderId="80" xfId="0" applyNumberFormat="1" applyFont="1" applyBorder="1" applyProtection="1">
      <alignment vertical="center"/>
      <protection locked="0"/>
    </xf>
    <xf numFmtId="49" fontId="18" fillId="0" borderId="81" xfId="0" applyNumberFormat="1" applyFont="1" applyBorder="1" applyProtection="1">
      <alignment vertical="center"/>
      <protection locked="0"/>
    </xf>
    <xf numFmtId="49" fontId="18" fillId="0" borderId="78" xfId="0" applyNumberFormat="1" applyFont="1" applyBorder="1" applyProtection="1">
      <alignment vertical="center"/>
      <protection locked="0"/>
    </xf>
    <xf numFmtId="49" fontId="18" fillId="0" borderId="33" xfId="0" applyNumberFormat="1" applyFont="1" applyBorder="1" applyProtection="1">
      <alignment vertical="center"/>
      <protection locked="0"/>
    </xf>
    <xf numFmtId="49" fontId="18" fillId="0" borderId="48" xfId="0" applyNumberFormat="1" applyFont="1" applyBorder="1" applyProtection="1">
      <alignment vertical="center"/>
      <protection locked="0"/>
    </xf>
    <xf numFmtId="0" fontId="18" fillId="3" borderId="33" xfId="0" applyFont="1" applyFill="1" applyBorder="1" applyAlignment="1">
      <alignment horizontal="left" vertical="center"/>
    </xf>
    <xf numFmtId="0" fontId="3" fillId="0" borderId="5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49" fontId="18" fillId="0" borderId="67" xfId="0" applyNumberFormat="1" applyFont="1" applyBorder="1" applyProtection="1">
      <alignment vertical="center"/>
      <protection locked="0"/>
    </xf>
    <xf numFmtId="49" fontId="18" fillId="0" borderId="68" xfId="0" applyNumberFormat="1" applyFont="1" applyBorder="1" applyProtection="1">
      <alignment vertical="center"/>
      <protection locked="0"/>
    </xf>
    <xf numFmtId="49" fontId="18" fillId="0" borderId="69" xfId="0" applyNumberFormat="1" applyFont="1" applyBorder="1" applyProtection="1">
      <alignment vertical="center"/>
      <protection locked="0"/>
    </xf>
    <xf numFmtId="0" fontId="16" fillId="0" borderId="50" xfId="0" applyFont="1" applyBorder="1" applyAlignment="1">
      <alignment horizontal="center" vertical="center"/>
    </xf>
    <xf numFmtId="0" fontId="16" fillId="0" borderId="12" xfId="0" applyFont="1" applyBorder="1" applyAlignment="1">
      <alignment horizontal="center" vertical="center"/>
    </xf>
    <xf numFmtId="178" fontId="12" fillId="0" borderId="50" xfId="0" applyNumberFormat="1" applyFont="1" applyBorder="1" applyAlignment="1" applyProtection="1">
      <alignment horizontal="right" vertical="center"/>
      <protection locked="0"/>
    </xf>
    <xf numFmtId="0" fontId="16" fillId="0" borderId="53" xfId="0" applyFont="1" applyBorder="1" applyAlignment="1">
      <alignment horizontal="center" vertical="center"/>
    </xf>
    <xf numFmtId="0" fontId="16" fillId="0" borderId="54" xfId="0" applyFont="1" applyBorder="1" applyAlignment="1">
      <alignment horizontal="center" vertical="center"/>
    </xf>
    <xf numFmtId="178" fontId="12" fillId="0" borderId="14" xfId="0" applyNumberFormat="1" applyFont="1" applyBorder="1" applyAlignment="1" applyProtection="1">
      <alignment horizontal="right" vertical="center"/>
      <protection locked="0"/>
    </xf>
    <xf numFmtId="178" fontId="12" fillId="0" borderId="15" xfId="0" applyNumberFormat="1" applyFont="1" applyBorder="1" applyAlignment="1" applyProtection="1">
      <alignment horizontal="right" vertical="center"/>
      <protection locked="0"/>
    </xf>
    <xf numFmtId="178" fontId="12" fillId="0" borderId="13" xfId="0" applyNumberFormat="1" applyFont="1" applyBorder="1" applyAlignment="1" applyProtection="1">
      <alignment horizontal="right" vertical="center"/>
      <protection locked="0"/>
    </xf>
    <xf numFmtId="178" fontId="12" fillId="0" borderId="51" xfId="0" applyNumberFormat="1" applyFont="1" applyBorder="1" applyAlignment="1" applyProtection="1">
      <alignment horizontal="right" vertical="center"/>
      <protection locked="0"/>
    </xf>
    <xf numFmtId="178" fontId="12" fillId="0" borderId="24" xfId="0" applyNumberFormat="1" applyFont="1" applyBorder="1" applyAlignment="1" applyProtection="1">
      <alignment horizontal="right" vertical="center"/>
      <protection locked="0"/>
    </xf>
    <xf numFmtId="178" fontId="12" fillId="0" borderId="52" xfId="0" applyNumberFormat="1" applyFont="1" applyBorder="1" applyAlignment="1" applyProtection="1">
      <alignment horizontal="right" vertical="center"/>
      <protection locked="0"/>
    </xf>
    <xf numFmtId="0" fontId="18" fillId="3" borderId="33" xfId="0" applyFont="1" applyFill="1" applyBorder="1">
      <alignment vertical="center"/>
    </xf>
    <xf numFmtId="0" fontId="16" fillId="0" borderId="33" xfId="0" applyFont="1" applyBorder="1" applyAlignment="1">
      <alignment horizontal="right" vertical="center"/>
    </xf>
    <xf numFmtId="0" fontId="16" fillId="0" borderId="35"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2" xfId="0" applyFont="1" applyBorder="1" applyAlignment="1">
      <alignment horizontal="center" vertical="center"/>
    </xf>
    <xf numFmtId="178" fontId="12" fillId="0" borderId="36" xfId="0" applyNumberFormat="1" applyFont="1" applyBorder="1" applyAlignment="1" applyProtection="1">
      <alignment horizontal="right" vertical="center"/>
      <protection locked="0"/>
    </xf>
    <xf numFmtId="178" fontId="12" fillId="0" borderId="37" xfId="0" applyNumberFormat="1" applyFont="1" applyBorder="1" applyAlignment="1" applyProtection="1">
      <alignment horizontal="right" vertical="center"/>
      <protection locked="0"/>
    </xf>
    <xf numFmtId="178" fontId="12" fillId="0" borderId="2" xfId="0" applyNumberFormat="1" applyFont="1" applyBorder="1" applyAlignment="1" applyProtection="1">
      <alignment horizontal="right" vertical="center"/>
      <protection locked="0"/>
    </xf>
    <xf numFmtId="0" fontId="10" fillId="0" borderId="15" xfId="0" applyFont="1" applyBorder="1" applyAlignment="1">
      <alignment horizontal="left" vertical="center"/>
    </xf>
    <xf numFmtId="0" fontId="10" fillId="0" borderId="28" xfId="0" applyFont="1" applyBorder="1" applyAlignment="1">
      <alignment horizontal="left" vertical="center"/>
    </xf>
    <xf numFmtId="49" fontId="14" fillId="0" borderId="5" xfId="1" applyNumberFormat="1" applyFont="1" applyBorder="1" applyAlignment="1">
      <alignment horizontal="center" vertical="center"/>
    </xf>
    <xf numFmtId="49" fontId="10" fillId="0" borderId="31" xfId="0" applyNumberFormat="1"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9"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0" fillId="0" borderId="24" xfId="0" applyFont="1" applyBorder="1" applyAlignment="1">
      <alignment horizontal="left" vertical="center"/>
    </xf>
    <xf numFmtId="0" fontId="10" fillId="0" borderId="12" xfId="0" applyFont="1" applyBorder="1" applyAlignment="1">
      <alignment horizontal="left" vertical="center"/>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49" fontId="18" fillId="0" borderId="39" xfId="0" applyNumberFormat="1" applyFont="1" applyBorder="1">
      <alignment vertical="center"/>
    </xf>
    <xf numFmtId="49" fontId="18" fillId="0" borderId="0" xfId="0" applyNumberFormat="1" applyFont="1">
      <alignment vertical="center"/>
    </xf>
    <xf numFmtId="49" fontId="18" fillId="0" borderId="43" xfId="0" applyNumberFormat="1" applyFont="1" applyBorder="1">
      <alignment vertical="center"/>
    </xf>
    <xf numFmtId="49" fontId="18" fillId="0" borderId="78" xfId="0" applyNumberFormat="1" applyFont="1" applyBorder="1">
      <alignment vertical="center"/>
    </xf>
    <xf numFmtId="49" fontId="18" fillId="0" borderId="33" xfId="0" applyNumberFormat="1" applyFont="1" applyBorder="1">
      <alignment vertical="center"/>
    </xf>
    <xf numFmtId="49" fontId="18" fillId="0" borderId="48" xfId="0" applyNumberFormat="1" applyFont="1" applyBorder="1">
      <alignment vertical="center"/>
    </xf>
    <xf numFmtId="49" fontId="18" fillId="0" borderId="83" xfId="0" applyNumberFormat="1" applyFont="1" applyBorder="1">
      <alignment vertical="center"/>
    </xf>
    <xf numFmtId="49" fontId="18" fillId="0" borderId="24" xfId="0" applyNumberFormat="1" applyFont="1" applyBorder="1">
      <alignment vertical="center"/>
    </xf>
    <xf numFmtId="49" fontId="18" fillId="0" borderId="25" xfId="0" applyNumberFormat="1" applyFont="1" applyBorder="1">
      <alignment vertical="center"/>
    </xf>
    <xf numFmtId="49" fontId="18" fillId="0" borderId="84" xfId="0" applyNumberFormat="1" applyFont="1" applyBorder="1">
      <alignment vertical="center"/>
    </xf>
    <xf numFmtId="49" fontId="18" fillId="0" borderId="41" xfId="0" applyNumberFormat="1" applyFont="1" applyBorder="1">
      <alignment vertical="center"/>
    </xf>
    <xf numFmtId="49" fontId="18" fillId="0" borderId="85" xfId="0" applyNumberFormat="1" applyFont="1" applyBorder="1">
      <alignment vertical="center"/>
    </xf>
    <xf numFmtId="49" fontId="18" fillId="0" borderId="34" xfId="0" applyNumberFormat="1" applyFont="1" applyBorder="1">
      <alignment vertical="center"/>
    </xf>
    <xf numFmtId="49" fontId="18" fillId="0" borderId="65" xfId="0" applyNumberFormat="1" applyFont="1" applyBorder="1">
      <alignment vertical="center"/>
    </xf>
    <xf numFmtId="49" fontId="18" fillId="0" borderId="38" xfId="0" applyNumberFormat="1" applyFont="1" applyBorder="1">
      <alignment vertical="center"/>
    </xf>
    <xf numFmtId="49" fontId="19" fillId="0" borderId="16" xfId="0" applyNumberFormat="1" applyFont="1" applyBorder="1" applyAlignment="1">
      <alignment horizontal="right" vertical="center" wrapText="1"/>
    </xf>
    <xf numFmtId="49" fontId="7" fillId="0" borderId="41" xfId="0" applyNumberFormat="1" applyFont="1" applyBorder="1" applyAlignment="1">
      <alignment horizontal="right" vertical="center" wrapText="1"/>
    </xf>
    <xf numFmtId="49" fontId="19" fillId="0" borderId="17" xfId="0" applyNumberFormat="1" applyFont="1" applyBorder="1" applyAlignment="1">
      <alignment horizontal="right" vertical="center" wrapText="1"/>
    </xf>
    <xf numFmtId="49" fontId="7" fillId="0" borderId="0" xfId="0" applyNumberFormat="1" applyFont="1" applyAlignment="1">
      <alignment horizontal="right" vertical="center" wrapText="1"/>
    </xf>
    <xf numFmtId="0" fontId="7" fillId="0" borderId="50" xfId="0" applyFont="1" applyBorder="1" applyAlignment="1">
      <alignment vertical="center" wrapText="1"/>
    </xf>
    <xf numFmtId="178" fontId="12" fillId="0" borderId="14" xfId="0" applyNumberFormat="1" applyFont="1" applyBorder="1" applyAlignment="1">
      <alignment horizontal="right" vertical="center"/>
    </xf>
    <xf numFmtId="178" fontId="12" fillId="0" borderId="15" xfId="0" applyNumberFormat="1" applyFont="1" applyBorder="1" applyAlignment="1">
      <alignment horizontal="right" vertical="center"/>
    </xf>
    <xf numFmtId="178" fontId="12" fillId="0" borderId="13" xfId="0" applyNumberFormat="1" applyFont="1" applyBorder="1" applyAlignment="1">
      <alignment horizontal="right" vertical="center"/>
    </xf>
    <xf numFmtId="178" fontId="12" fillId="0" borderId="36" xfId="0" applyNumberFormat="1" applyFont="1" applyBorder="1" applyAlignment="1">
      <alignment horizontal="right" vertical="center"/>
    </xf>
    <xf numFmtId="178" fontId="12" fillId="0" borderId="37" xfId="0" applyNumberFormat="1" applyFont="1" applyBorder="1" applyAlignment="1">
      <alignment horizontal="right" vertical="center"/>
    </xf>
    <xf numFmtId="178" fontId="12" fillId="0" borderId="2" xfId="0" applyNumberFormat="1" applyFont="1" applyBorder="1" applyAlignment="1">
      <alignment horizontal="right" vertical="center"/>
    </xf>
    <xf numFmtId="178" fontId="12" fillId="0" borderId="51" xfId="0" applyNumberFormat="1" applyFont="1" applyBorder="1" applyAlignment="1">
      <alignment horizontal="right" vertical="center"/>
    </xf>
    <xf numFmtId="178" fontId="12" fillId="0" borderId="24" xfId="0" applyNumberFormat="1" applyFont="1" applyBorder="1" applyAlignment="1">
      <alignment horizontal="right" vertical="center"/>
    </xf>
    <xf numFmtId="178" fontId="12" fillId="0" borderId="52" xfId="0" applyNumberFormat="1" applyFont="1" applyBorder="1" applyAlignment="1">
      <alignment horizontal="right" vertical="center"/>
    </xf>
    <xf numFmtId="178" fontId="12" fillId="0" borderId="50" xfId="0" applyNumberFormat="1" applyFont="1" applyBorder="1" applyAlignment="1">
      <alignment horizontal="right" vertical="center"/>
    </xf>
    <xf numFmtId="0" fontId="16" fillId="0" borderId="86" xfId="0" applyFont="1" applyBorder="1" applyAlignment="1">
      <alignment horizontal="center" vertical="center"/>
    </xf>
    <xf numFmtId="0" fontId="16" fillId="0" borderId="87" xfId="0" applyFont="1" applyBorder="1" applyAlignment="1">
      <alignment horizontal="center" vertical="center"/>
    </xf>
    <xf numFmtId="178" fontId="20" fillId="5" borderId="88" xfId="0" applyNumberFormat="1" applyFont="1" applyFill="1" applyBorder="1" applyAlignment="1">
      <alignment horizontal="right" vertical="center"/>
    </xf>
    <xf numFmtId="178" fontId="20" fillId="5" borderId="89" xfId="0" applyNumberFormat="1" applyFont="1" applyFill="1" applyBorder="1" applyAlignment="1">
      <alignment horizontal="right" vertical="center"/>
    </xf>
    <xf numFmtId="178" fontId="20" fillId="5" borderId="87" xfId="0" applyNumberFormat="1" applyFont="1" applyFill="1" applyBorder="1" applyAlignment="1">
      <alignment horizontal="right" vertical="center"/>
    </xf>
    <xf numFmtId="178" fontId="20" fillId="5" borderId="90" xfId="0" applyNumberFormat="1" applyFont="1" applyFill="1" applyBorder="1">
      <alignment vertical="center"/>
    </xf>
    <xf numFmtId="178" fontId="20" fillId="6" borderId="55" xfId="0" applyNumberFormat="1" applyFont="1" applyFill="1" applyBorder="1" applyAlignment="1">
      <alignment horizontal="right" vertical="center"/>
    </xf>
    <xf numFmtId="178" fontId="20" fillId="6" borderId="56" xfId="0" applyNumberFormat="1" applyFont="1" applyFill="1" applyBorder="1" applyAlignment="1">
      <alignment horizontal="right" vertical="center"/>
    </xf>
    <xf numFmtId="178" fontId="20" fillId="6" borderId="54" xfId="0" applyNumberFormat="1" applyFont="1" applyFill="1" applyBorder="1" applyAlignment="1">
      <alignment horizontal="right" vertical="center"/>
    </xf>
    <xf numFmtId="178" fontId="20" fillId="6" borderId="57" xfId="0" applyNumberFormat="1" applyFont="1" applyFill="1" applyBorder="1">
      <alignment vertical="center"/>
    </xf>
  </cellXfs>
  <cellStyles count="4">
    <cellStyle name="ハイパーリンク" xfId="1" builtinId="8"/>
    <cellStyle name="標準" xfId="0" builtinId="0"/>
    <cellStyle name="標準_【最終版】申請書_定時（修正版シート追加）" xfId="3" xr:uid="{4E5BF31E-D097-475C-998A-ECC8F6077CC2}"/>
    <cellStyle name="標準_初期表示設定資料" xfId="2" xr:uid="{B0D13263-7835-4A74-A9CB-E0C42FB7506D}"/>
  </cellStyles>
  <dxfs count="2">
    <dxf>
      <fill>
        <patternFill patternType="solid">
          <bgColor indexed="44"/>
        </patternFill>
      </fill>
    </dxf>
    <dxf>
      <fill>
        <patternFill patternType="solid">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oneCell">
    <xdr:from>
      <xdr:col>8</xdr:col>
      <xdr:colOff>800100</xdr:colOff>
      <xdr:row>15</xdr:row>
      <xdr:rowOff>83820</xdr:rowOff>
    </xdr:from>
    <xdr:to>
      <xdr:col>9</xdr:col>
      <xdr:colOff>3289</xdr:colOff>
      <xdr:row>17</xdr:row>
      <xdr:rowOff>132715</xdr:rowOff>
    </xdr:to>
    <xdr:sp macro="" textlink="">
      <xdr:nvSpPr>
        <xdr:cNvPr id="3" name="テキスト ボックス 1">
          <a:extLst>
            <a:ext uri="{FF2B5EF4-FFF2-40B4-BE49-F238E27FC236}">
              <a16:creationId xmlns:a16="http://schemas.microsoft.com/office/drawing/2014/main" id="{AC476710-36A0-4E59-B5AF-ABE3F05B5334}"/>
            </a:ext>
          </a:extLst>
        </xdr:cNvPr>
        <xdr:cNvSpPr>
          <a:spLocks noChangeArrowheads="1"/>
        </xdr:cNvSpPr>
      </xdr:nvSpPr>
      <xdr:spPr>
        <a:xfrm>
          <a:off x="7132320" y="3337560"/>
          <a:ext cx="544309" cy="582295"/>
        </a:xfrm>
        <a:prstGeom prst="flowChartConnector">
          <a:avLst/>
        </a:prstGeom>
        <a:ln w="12700"/>
      </xdr:spPr>
      <xdr:style>
        <a:lnRef idx="2">
          <a:schemeClr val="dk1"/>
        </a:lnRef>
        <a:fillRef idx="1">
          <a:schemeClr val="lt1"/>
        </a:fillRef>
        <a:effectRef idx="0">
          <a:schemeClr val="dk1"/>
        </a:effectRef>
        <a:fontRef idx="minor">
          <a:schemeClr val="dk1"/>
        </a:fontRef>
      </xdr:style>
      <xdr:txBody>
        <a:bodyPr vertOverflow="overflow" horzOverflow="overflow" wrap="none" lIns="20637" tIns="4762" rIns="4762" bIns="4762"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実印</a:t>
          </a:r>
          <a:endPar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730250</xdr:colOff>
      <xdr:row>15</xdr:row>
      <xdr:rowOff>101600</xdr:rowOff>
    </xdr:from>
    <xdr:to>
      <xdr:col>8</xdr:col>
      <xdr:colOff>1273289</xdr:colOff>
      <xdr:row>17</xdr:row>
      <xdr:rowOff>150495</xdr:rowOff>
    </xdr:to>
    <xdr:sp macro="" textlink="">
      <xdr:nvSpPr>
        <xdr:cNvPr id="3" name="テキスト ボックス 1">
          <a:extLst>
            <a:ext uri="{FF2B5EF4-FFF2-40B4-BE49-F238E27FC236}">
              <a16:creationId xmlns:a16="http://schemas.microsoft.com/office/drawing/2014/main" id="{EF68193C-3D4F-4C95-A26E-E072130E5E7E}"/>
            </a:ext>
          </a:extLst>
        </xdr:cNvPr>
        <xdr:cNvSpPr>
          <a:spLocks noChangeArrowheads="1"/>
        </xdr:cNvSpPr>
      </xdr:nvSpPr>
      <xdr:spPr>
        <a:xfrm>
          <a:off x="7054850" y="3352800"/>
          <a:ext cx="543039" cy="582295"/>
        </a:xfrm>
        <a:prstGeom prst="flowChartConnector">
          <a:avLst/>
        </a:prstGeom>
        <a:ln w="12700"/>
      </xdr:spPr>
      <xdr:style>
        <a:lnRef idx="2">
          <a:schemeClr val="dk1"/>
        </a:lnRef>
        <a:fillRef idx="1">
          <a:schemeClr val="lt1"/>
        </a:fillRef>
        <a:effectRef idx="0">
          <a:schemeClr val="dk1"/>
        </a:effectRef>
        <a:fontRef idx="minor">
          <a:schemeClr val="dk1"/>
        </a:fontRef>
      </xdr:style>
      <xdr:txBody>
        <a:bodyPr vertOverflow="overflow" horzOverflow="overflow" wrap="none" lIns="20637" tIns="4762" rIns="4762" bIns="4762"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実印</a:t>
          </a:r>
          <a:endPar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601980</xdr:colOff>
      <xdr:row>10</xdr:row>
      <xdr:rowOff>66040</xdr:rowOff>
    </xdr:from>
    <xdr:to>
      <xdr:col>6</xdr:col>
      <xdr:colOff>1307465</xdr:colOff>
      <xdr:row>12</xdr:row>
      <xdr:rowOff>113665</xdr:rowOff>
    </xdr:to>
    <xdr:sp macro="" textlink="">
      <xdr:nvSpPr>
        <xdr:cNvPr id="2" name="下矢印 1">
          <a:extLst>
            <a:ext uri="{FF2B5EF4-FFF2-40B4-BE49-F238E27FC236}">
              <a16:creationId xmlns:a16="http://schemas.microsoft.com/office/drawing/2014/main" id="{37AAA5EB-D5B3-437C-B22A-386A0288DCAD}"/>
            </a:ext>
          </a:extLst>
        </xdr:cNvPr>
        <xdr:cNvSpPr>
          <a:spLocks noChangeArrowheads="1"/>
        </xdr:cNvSpPr>
      </xdr:nvSpPr>
      <xdr:spPr>
        <a:xfrm>
          <a:off x="5288280" y="2024380"/>
          <a:ext cx="705485" cy="41338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dr:col>9</xdr:col>
      <xdr:colOff>19050</xdr:colOff>
      <xdr:row>3</xdr:row>
      <xdr:rowOff>114934</xdr:rowOff>
    </xdr:from>
    <xdr:to>
      <xdr:col>12</xdr:col>
      <xdr:colOff>1000760</xdr:colOff>
      <xdr:row>17</xdr:row>
      <xdr:rowOff>121919</xdr:rowOff>
    </xdr:to>
    <xdr:sp macro="" textlink="">
      <xdr:nvSpPr>
        <xdr:cNvPr id="3" name="正方形/長方形 2">
          <a:extLst>
            <a:ext uri="{FF2B5EF4-FFF2-40B4-BE49-F238E27FC236}">
              <a16:creationId xmlns:a16="http://schemas.microsoft.com/office/drawing/2014/main" id="{0D842AAD-E1BC-426B-80BA-BC68DE2C11AB}"/>
            </a:ext>
          </a:extLst>
        </xdr:cNvPr>
        <xdr:cNvSpPr>
          <a:spLocks noChangeArrowheads="1"/>
        </xdr:cNvSpPr>
      </xdr:nvSpPr>
      <xdr:spPr>
        <a:xfrm>
          <a:off x="7768590" y="800734"/>
          <a:ext cx="3587750" cy="2567305"/>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・業種細目の「その他」を選択し，業務の内容が未記入の場合，「その他」の具体の記載内容を入札参加要件とした入札に参加を認めない場合があります。</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・「その他」を選択する場合には、必ず内容を記載してください。</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・「営業品目一覧表（別紙参照）」に記載の無い業種の場合は，業種内容を具体的に記入してください。</a:t>
          </a:r>
          <a:endParaRPr lang="en-US" altLang="ja-JP"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役務提供等につきましては任意のため、必要に応じてご記入ください（未記入でも問題ありません）。</a:t>
          </a:r>
          <a:endPar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1195705</xdr:colOff>
      <xdr:row>119</xdr:row>
      <xdr:rowOff>142875</xdr:rowOff>
    </xdr:from>
    <xdr:to>
      <xdr:col>6</xdr:col>
      <xdr:colOff>2932430</xdr:colOff>
      <xdr:row>125</xdr:row>
      <xdr:rowOff>169545</xdr:rowOff>
    </xdr:to>
    <xdr:sp macro="" textlink="">
      <xdr:nvSpPr>
        <xdr:cNvPr id="4" name="正方形/長方形 3">
          <a:extLst>
            <a:ext uri="{FF2B5EF4-FFF2-40B4-BE49-F238E27FC236}">
              <a16:creationId xmlns:a16="http://schemas.microsoft.com/office/drawing/2014/main" id="{2C39D07F-7788-481A-B4C1-58DD41E5B8D0}"/>
            </a:ext>
          </a:extLst>
        </xdr:cNvPr>
        <xdr:cNvSpPr>
          <a:spLocks noChangeArrowheads="1"/>
        </xdr:cNvSpPr>
      </xdr:nvSpPr>
      <xdr:spPr>
        <a:xfrm>
          <a:off x="3778885" y="22187535"/>
          <a:ext cx="3695065" cy="112395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・上記の業種に該当するものが無い場合、上記の自由記載欄に記載しきれない場合は、こちらに業務の詳細を記載してください。</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・上記の自由記載欄と内容が重複する場合は記載不要です。</a:t>
          </a:r>
        </a:p>
      </xdr:txBody>
    </xdr:sp>
    <xdr:clientData/>
  </xdr:twoCellAnchor>
  <xdr:twoCellAnchor>
    <xdr:from>
      <xdr:col>4</xdr:col>
      <xdr:colOff>575310</xdr:colOff>
      <xdr:row>121</xdr:row>
      <xdr:rowOff>4445</xdr:rowOff>
    </xdr:from>
    <xdr:to>
      <xdr:col>4</xdr:col>
      <xdr:colOff>1090930</xdr:colOff>
      <xdr:row>124</xdr:row>
      <xdr:rowOff>38735</xdr:rowOff>
    </xdr:to>
    <xdr:sp macro="" textlink="">
      <xdr:nvSpPr>
        <xdr:cNvPr id="5" name="下矢印 4">
          <a:extLst>
            <a:ext uri="{FF2B5EF4-FFF2-40B4-BE49-F238E27FC236}">
              <a16:creationId xmlns:a16="http://schemas.microsoft.com/office/drawing/2014/main" id="{9185B020-B0E8-44D0-9A55-FFD54B17A0AB}"/>
            </a:ext>
          </a:extLst>
        </xdr:cNvPr>
        <xdr:cNvSpPr>
          <a:spLocks noChangeArrowheads="1"/>
        </xdr:cNvSpPr>
      </xdr:nvSpPr>
      <xdr:spPr>
        <a:xfrm rot="5340000">
          <a:off x="3124835" y="22448520"/>
          <a:ext cx="582930" cy="515620"/>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170180</xdr:colOff>
      <xdr:row>22</xdr:row>
      <xdr:rowOff>210820</xdr:rowOff>
    </xdr:from>
    <xdr:to>
      <xdr:col>20</xdr:col>
      <xdr:colOff>125730</xdr:colOff>
      <xdr:row>26</xdr:row>
      <xdr:rowOff>323850</xdr:rowOff>
    </xdr:to>
    <xdr:sp macro="" textlink="">
      <xdr:nvSpPr>
        <xdr:cNvPr id="6" name="正方形/長方形 4">
          <a:extLst>
            <a:ext uri="{FF2B5EF4-FFF2-40B4-BE49-F238E27FC236}">
              <a16:creationId xmlns:a16="http://schemas.microsoft.com/office/drawing/2014/main" id="{DFA0BE01-0C12-408E-AF72-F0DA30A3AA63}"/>
            </a:ext>
          </a:extLst>
        </xdr:cNvPr>
        <xdr:cNvSpPr>
          <a:spLocks noChangeArrowheads="1"/>
        </xdr:cNvSpPr>
      </xdr:nvSpPr>
      <xdr:spPr>
        <a:xfrm>
          <a:off x="2463800" y="6474460"/>
          <a:ext cx="4817110" cy="130937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・申請業種区分に無い他業種の売上高がある場合は「その他」の行に記入し，合計が決算書の売上高と同額となるように記載してください。</a:t>
          </a:r>
        </a:p>
        <a:p>
          <a:pPr algn="l">
            <a:lnSpc>
              <a:spcPts val="1350"/>
            </a:lnSpc>
          </a:pP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・決算書の売上高を申請業種区分毎に分割して記載することができない場合は、こちらに決算書の売上高の合計を記入してください。（上記希望業種区分の選択、区分毎の売上高の記載は不要とする。）</a:t>
          </a:r>
        </a:p>
      </xdr:txBody>
    </xdr:sp>
    <xdr:clientData/>
  </xdr:twoCellAnchor>
  <xdr:twoCellAnchor>
    <xdr:from>
      <xdr:col>7</xdr:col>
      <xdr:colOff>292100</xdr:colOff>
      <xdr:row>27</xdr:row>
      <xdr:rowOff>86360</xdr:rowOff>
    </xdr:from>
    <xdr:to>
      <xdr:col>10</xdr:col>
      <xdr:colOff>39370</xdr:colOff>
      <xdr:row>28</xdr:row>
      <xdr:rowOff>151765</xdr:rowOff>
    </xdr:to>
    <xdr:sp macro="" textlink="">
      <xdr:nvSpPr>
        <xdr:cNvPr id="7" name="下矢印 5">
          <a:extLst>
            <a:ext uri="{FF2B5EF4-FFF2-40B4-BE49-F238E27FC236}">
              <a16:creationId xmlns:a16="http://schemas.microsoft.com/office/drawing/2014/main" id="{71172C64-DE1D-4398-9EC8-E38F3C3609DF}"/>
            </a:ext>
          </a:extLst>
        </xdr:cNvPr>
        <xdr:cNvSpPr>
          <a:spLocks noChangeArrowheads="1"/>
        </xdr:cNvSpPr>
      </xdr:nvSpPr>
      <xdr:spPr>
        <a:xfrm>
          <a:off x="3919220" y="7874000"/>
          <a:ext cx="608330" cy="37020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dr:col>2</xdr:col>
      <xdr:colOff>170180</xdr:colOff>
      <xdr:row>11</xdr:row>
      <xdr:rowOff>15875</xdr:rowOff>
    </xdr:from>
    <xdr:to>
      <xdr:col>20</xdr:col>
      <xdr:colOff>129540</xdr:colOff>
      <xdr:row>16</xdr:row>
      <xdr:rowOff>205105</xdr:rowOff>
    </xdr:to>
    <xdr:sp macro="" textlink="">
      <xdr:nvSpPr>
        <xdr:cNvPr id="8" name="正方形/長方形 7">
          <a:extLst>
            <a:ext uri="{FF2B5EF4-FFF2-40B4-BE49-F238E27FC236}">
              <a16:creationId xmlns:a16="http://schemas.microsoft.com/office/drawing/2014/main" id="{B48D3530-A2C3-475D-8DA9-2A35067C8C56}"/>
            </a:ext>
          </a:extLst>
        </xdr:cNvPr>
        <xdr:cNvSpPr>
          <a:spLocks noChangeArrowheads="1"/>
        </xdr:cNvSpPr>
      </xdr:nvSpPr>
      <xdr:spPr>
        <a:xfrm>
          <a:off x="2463800" y="2926715"/>
          <a:ext cx="4820920" cy="17132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・①には様式２の申請業種区分を選択してください。</a:t>
          </a:r>
        </a:p>
        <a:p>
          <a:pPr algn="l">
            <a:lnSpc>
              <a:spcPts val="1350"/>
            </a:lnSpc>
          </a:pP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・②、③には直近２年間の決算額を、業種毎に記載してください。</a:t>
          </a:r>
        </a:p>
        <a:p>
          <a:pPr algn="l">
            <a:lnSpc>
              <a:spcPts val="1350"/>
            </a:lnSpc>
          </a:pP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・決算が年間で半期毎の場合は、上記②のように期間を2列に分けて記載してください。期間を分けない場合は、③のように1列で記載してください。</a:t>
          </a:r>
        </a:p>
        <a:p>
          <a:pPr algn="l">
            <a:lnSpc>
              <a:spcPts val="1350"/>
            </a:lnSpc>
          </a:pP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・過去の実績が無い場合は記載不要とします。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170180</xdr:colOff>
      <xdr:row>22</xdr:row>
      <xdr:rowOff>210820</xdr:rowOff>
    </xdr:from>
    <xdr:to>
      <xdr:col>20</xdr:col>
      <xdr:colOff>125730</xdr:colOff>
      <xdr:row>26</xdr:row>
      <xdr:rowOff>323850</xdr:rowOff>
    </xdr:to>
    <xdr:sp macro="" textlink="">
      <xdr:nvSpPr>
        <xdr:cNvPr id="2" name="正方形/長方形 4">
          <a:extLst>
            <a:ext uri="{FF2B5EF4-FFF2-40B4-BE49-F238E27FC236}">
              <a16:creationId xmlns:a16="http://schemas.microsoft.com/office/drawing/2014/main" id="{FA482961-40B4-4791-B905-4B7E19B68B50}"/>
            </a:ext>
          </a:extLst>
        </xdr:cNvPr>
        <xdr:cNvSpPr>
          <a:spLocks noChangeArrowheads="1"/>
        </xdr:cNvSpPr>
      </xdr:nvSpPr>
      <xdr:spPr>
        <a:xfrm>
          <a:off x="2463800" y="6931660"/>
          <a:ext cx="4817110" cy="14846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・申請業種区分に無い他業種の売上高がある場合は「その他」の行に記入し，合計が決算書の売上高と同額となるように記載してください。</a:t>
          </a:r>
        </a:p>
        <a:p>
          <a:pPr algn="l">
            <a:lnSpc>
              <a:spcPts val="1350"/>
            </a:lnSpc>
          </a:pP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・決算書の売上高を申請業種区分毎に分割して記載することができない場合は、こちらに決算書の売上高の合計を記入してください。（上記希望業種区分の選択、区分毎の売上高の記載は不要とする。）</a:t>
          </a:r>
        </a:p>
      </xdr:txBody>
    </xdr:sp>
    <xdr:clientData/>
  </xdr:twoCellAnchor>
  <xdr:twoCellAnchor>
    <xdr:from>
      <xdr:col>7</xdr:col>
      <xdr:colOff>292100</xdr:colOff>
      <xdr:row>27</xdr:row>
      <xdr:rowOff>86360</xdr:rowOff>
    </xdr:from>
    <xdr:to>
      <xdr:col>10</xdr:col>
      <xdr:colOff>39370</xdr:colOff>
      <xdr:row>28</xdr:row>
      <xdr:rowOff>151765</xdr:rowOff>
    </xdr:to>
    <xdr:sp macro="" textlink="">
      <xdr:nvSpPr>
        <xdr:cNvPr id="3" name="下矢印 5">
          <a:extLst>
            <a:ext uri="{FF2B5EF4-FFF2-40B4-BE49-F238E27FC236}">
              <a16:creationId xmlns:a16="http://schemas.microsoft.com/office/drawing/2014/main" id="{552D3175-1428-4882-B06F-8102659EFCE4}"/>
            </a:ext>
          </a:extLst>
        </xdr:cNvPr>
        <xdr:cNvSpPr>
          <a:spLocks noChangeArrowheads="1"/>
        </xdr:cNvSpPr>
      </xdr:nvSpPr>
      <xdr:spPr>
        <a:xfrm>
          <a:off x="3919220" y="8521700"/>
          <a:ext cx="608330" cy="40830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dr:col>2</xdr:col>
      <xdr:colOff>170180</xdr:colOff>
      <xdr:row>11</xdr:row>
      <xdr:rowOff>15875</xdr:rowOff>
    </xdr:from>
    <xdr:to>
      <xdr:col>20</xdr:col>
      <xdr:colOff>129540</xdr:colOff>
      <xdr:row>16</xdr:row>
      <xdr:rowOff>205105</xdr:rowOff>
    </xdr:to>
    <xdr:sp macro="" textlink="">
      <xdr:nvSpPr>
        <xdr:cNvPr id="4" name="正方形/長方形 7">
          <a:extLst>
            <a:ext uri="{FF2B5EF4-FFF2-40B4-BE49-F238E27FC236}">
              <a16:creationId xmlns:a16="http://schemas.microsoft.com/office/drawing/2014/main" id="{2F5DE9B2-760C-4CFD-A866-32A213EE9E49}"/>
            </a:ext>
          </a:extLst>
        </xdr:cNvPr>
        <xdr:cNvSpPr>
          <a:spLocks noChangeArrowheads="1"/>
        </xdr:cNvSpPr>
      </xdr:nvSpPr>
      <xdr:spPr>
        <a:xfrm>
          <a:off x="2463800" y="2926715"/>
          <a:ext cx="4820920" cy="17132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・①には様式２の申請業種区分を選択してください。</a:t>
          </a:r>
        </a:p>
        <a:p>
          <a:pPr algn="l">
            <a:lnSpc>
              <a:spcPts val="1350"/>
            </a:lnSpc>
          </a:pP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・②、③には直近２年間の決算額を、業種毎に記載してください。</a:t>
          </a:r>
        </a:p>
        <a:p>
          <a:pPr algn="l">
            <a:lnSpc>
              <a:spcPts val="1350"/>
            </a:lnSpc>
          </a:pP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・決算が年間で半期毎の場合は、上記②のように期間を2列に分けて記載してください。期間を分けない場合は、③のように1列で記載してください。</a:t>
          </a:r>
        </a:p>
        <a:p>
          <a:pPr algn="l">
            <a:lnSpc>
              <a:spcPts val="1350"/>
            </a:lnSpc>
          </a:pPr>
          <a:endPar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・過去の実績が無い場合は記載不要とします。</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1442;&#21152;&#36039;&#26684;&#23529;&#26619;&#30003;&#35531;&#26360;&#65288;&#29289;&#21697;&#35069;&#36896;&#31561;&#65289;.xlsx" TargetMode="External"/><Relationship Id="rId2" Type="http://schemas.openxmlformats.org/officeDocument/2006/relationships/externalLinkPath" Target="file:///C:\Users\tokaw\Desktop\&#20837;&#26413;&#38306;&#36899;\&#21442;&#21152;&#36039;&#26684;&#23529;&#26619;&#30003;&#35531;&#26360;&#65288;&#29289;&#21697;&#35069;&#36896;&#31561;&#65289;.xlsx" TargetMode="External"/><Relationship Id="rId1" Type="http://schemas.openxmlformats.org/officeDocument/2006/relationships/externalLinkPath" Target="/Users/tokaw/Desktop/&#20837;&#26413;&#38306;&#36899;/&#21442;&#21152;&#36039;&#26684;&#23529;&#26619;&#30003;&#35531;&#26360;&#65288;&#29289;&#21697;&#35069;&#36896;&#31561;&#6528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1442;&#21152;&#36039;&#26684;&#23529;&#26619;&#30003;&#35531;&#26360;.xlsx" TargetMode="External"/><Relationship Id="rId2" Type="http://schemas.openxmlformats.org/officeDocument/2006/relationships/externalLinkPath" Target="file:///C:\Users\tokaw\Desktop\&#20837;&#26413;&#38306;&#36899;\&#21442;&#21152;&#36039;&#26684;&#23529;&#26619;&#30003;&#35531;&#26360;.xlsx" TargetMode="External"/><Relationship Id="rId1" Type="http://schemas.openxmlformats.org/officeDocument/2006/relationships/externalLinkPath" Target="/Users/tokaw/Desktop/&#20837;&#26413;&#38306;&#36899;/&#21442;&#21152;&#36039;&#26684;&#23529;&#26619;&#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様式１（業者）"/>
      <sheetName val="様式２（申請業種）"/>
      <sheetName val="様式３（実績）"/>
      <sheetName val="様式１（業者） (記入例)"/>
      <sheetName val="様式２（申請業種） (記入例) (2)"/>
      <sheetName val="様式３（実績） (記入例)"/>
      <sheetName val="【非表示】様式１文言等設定シート"/>
      <sheetName val="【非表示】入力補助用記述"/>
      <sheetName val="【非表示】県・市コード"/>
      <sheetName val="【非表示】地域区分２"/>
      <sheetName val="【非表示】地域区分１"/>
    </sheetNames>
    <sheetDataSet>
      <sheetData sheetId="0">
        <row r="23">
          <cell r="K23" t="str">
            <v/>
          </cell>
        </row>
      </sheetData>
      <sheetData sheetId="1"/>
      <sheetData sheetId="2"/>
      <sheetData sheetId="3"/>
      <sheetData sheetId="4"/>
      <sheetData sheetId="5"/>
      <sheetData sheetId="6">
        <row r="1">
          <cell r="B1" t="str">
            <v>7・8</v>
          </cell>
        </row>
        <row r="4">
          <cell r="A4" t="str">
            <v>また「15．事業所名称」～25．事業所FAX番号」に示す者を代理人と定め、以下の権限について委譲します。</v>
          </cell>
        </row>
        <row r="5">
          <cell r="A5" t="str">
            <v>　入札及び見積 ／ 契約締結 ／ 契約の保証 ／ 契約の履行 ／ 契約代金の請求及び受領 ／ 副代理人の選任及び解任</v>
          </cell>
        </row>
        <row r="6">
          <cell r="A6" t="str">
            <v>なお、この申請書及び添付書類の内容については、事実と相違ないことを誓約します。</v>
          </cell>
        </row>
      </sheetData>
      <sheetData sheetId="7"/>
      <sheetData sheetId="8">
        <row r="1">
          <cell r="D1" t="str">
            <v>01北海道</v>
          </cell>
          <cell r="E1" t="str">
            <v>02青森県</v>
          </cell>
          <cell r="F1" t="str">
            <v>03岩手県</v>
          </cell>
          <cell r="G1" t="str">
            <v>04宮城県</v>
          </cell>
          <cell r="H1" t="str">
            <v>05秋田県</v>
          </cell>
          <cell r="I1" t="str">
            <v>06山形県</v>
          </cell>
          <cell r="J1" t="str">
            <v>07福島県</v>
          </cell>
          <cell r="K1" t="str">
            <v>08茨城県</v>
          </cell>
          <cell r="L1" t="str">
            <v>09栃木県</v>
          </cell>
          <cell r="M1" t="str">
            <v>10群馬県</v>
          </cell>
          <cell r="N1" t="str">
            <v>11埼玉県</v>
          </cell>
          <cell r="O1" t="str">
            <v>12千葉県</v>
          </cell>
          <cell r="P1" t="str">
            <v>13東京都</v>
          </cell>
          <cell r="Q1" t="str">
            <v>14神奈川県</v>
          </cell>
          <cell r="R1" t="str">
            <v>15新潟県</v>
          </cell>
          <cell r="S1" t="str">
            <v>16富山県</v>
          </cell>
          <cell r="T1" t="str">
            <v>17石川県</v>
          </cell>
          <cell r="U1" t="str">
            <v>18福井県</v>
          </cell>
          <cell r="V1" t="str">
            <v>19山梨県</v>
          </cell>
          <cell r="W1" t="str">
            <v>20長野県</v>
          </cell>
          <cell r="X1" t="str">
            <v>21岐阜県</v>
          </cell>
          <cell r="Y1" t="str">
            <v>22静岡県</v>
          </cell>
          <cell r="Z1" t="str">
            <v>23愛知県</v>
          </cell>
          <cell r="AA1" t="str">
            <v>24三重県</v>
          </cell>
          <cell r="AB1" t="str">
            <v>25滋賀県</v>
          </cell>
          <cell r="AC1" t="str">
            <v>26京都府</v>
          </cell>
          <cell r="AD1" t="str">
            <v>27大阪府</v>
          </cell>
          <cell r="AE1" t="str">
            <v>28兵庫県</v>
          </cell>
          <cell r="AF1" t="str">
            <v>29奈良県</v>
          </cell>
          <cell r="AG1" t="str">
            <v>30和歌山県</v>
          </cell>
          <cell r="AH1" t="str">
            <v>31鳥取県</v>
          </cell>
          <cell r="AI1" t="str">
            <v>32島根県</v>
          </cell>
          <cell r="AJ1" t="str">
            <v>33岡山県</v>
          </cell>
          <cell r="AK1" t="str">
            <v>34広島県</v>
          </cell>
          <cell r="AL1" t="str">
            <v>35山口県</v>
          </cell>
          <cell r="AM1" t="str">
            <v>36徳島県</v>
          </cell>
          <cell r="AN1" t="str">
            <v>37香川県</v>
          </cell>
          <cell r="AO1" t="str">
            <v>38愛媛県</v>
          </cell>
          <cell r="AP1" t="str">
            <v>39高知県</v>
          </cell>
          <cell r="AQ1" t="str">
            <v>40福岡県</v>
          </cell>
          <cell r="AR1" t="str">
            <v>41佐賀県</v>
          </cell>
          <cell r="AS1" t="str">
            <v>42長崎県</v>
          </cell>
          <cell r="AT1" t="str">
            <v>43熊本県</v>
          </cell>
          <cell r="AU1" t="str">
            <v>44大分県</v>
          </cell>
          <cell r="AV1" t="str">
            <v>45宮崎県</v>
          </cell>
          <cell r="AW1" t="str">
            <v>46鹿児島県</v>
          </cell>
          <cell r="AX1" t="str">
            <v>47沖縄県</v>
          </cell>
        </row>
      </sheetData>
      <sheetData sheetId="9">
        <row r="1">
          <cell r="A1" t="str">
            <v>00（地域区分2指定なし）</v>
          </cell>
        </row>
        <row r="2">
          <cell r="A2" t="str">
            <v>01息栖</v>
          </cell>
        </row>
        <row r="3">
          <cell r="A3" t="str">
            <v>02居切</v>
          </cell>
        </row>
        <row r="4">
          <cell r="A4" t="str">
            <v>03石神</v>
          </cell>
        </row>
        <row r="5">
          <cell r="A5" t="str">
            <v>04太田</v>
          </cell>
        </row>
        <row r="6">
          <cell r="A6" t="str">
            <v>05太田新町</v>
          </cell>
        </row>
        <row r="7">
          <cell r="A7" t="str">
            <v>06大野原</v>
          </cell>
        </row>
        <row r="8">
          <cell r="A8" t="str">
            <v>07大野原中央</v>
          </cell>
        </row>
        <row r="9">
          <cell r="A9" t="str">
            <v>08奥野谷</v>
          </cell>
        </row>
        <row r="10">
          <cell r="A10" t="str">
            <v>09賀</v>
          </cell>
        </row>
        <row r="11">
          <cell r="A11" t="str">
            <v>10神栖</v>
          </cell>
        </row>
        <row r="12">
          <cell r="A12" t="str">
            <v>11木崎</v>
          </cell>
        </row>
        <row r="13">
          <cell r="A13" t="str">
            <v>12北浜</v>
          </cell>
        </row>
        <row r="14">
          <cell r="A14" t="str">
            <v>13知手</v>
          </cell>
        </row>
        <row r="15">
          <cell r="A15" t="str">
            <v>14知手中央</v>
          </cell>
        </row>
        <row r="16">
          <cell r="A16" t="str">
            <v>15芝崎</v>
          </cell>
        </row>
        <row r="17">
          <cell r="A17" t="str">
            <v>16下幡木</v>
          </cell>
        </row>
        <row r="18">
          <cell r="A18" t="str">
            <v>17須田</v>
          </cell>
        </row>
        <row r="19">
          <cell r="A19" t="str">
            <v>18砂山</v>
          </cell>
        </row>
        <row r="20">
          <cell r="A20" t="str">
            <v>19高浜</v>
          </cell>
        </row>
        <row r="21">
          <cell r="A21" t="str">
            <v>20田畑</v>
          </cell>
        </row>
        <row r="22">
          <cell r="A22" t="str">
            <v>21筒井</v>
          </cell>
        </row>
        <row r="23">
          <cell r="A23" t="str">
            <v>22土合北</v>
          </cell>
        </row>
        <row r="24">
          <cell r="A24" t="str">
            <v>23土合中央</v>
          </cell>
        </row>
        <row r="25">
          <cell r="A25" t="str">
            <v>24土合西</v>
          </cell>
        </row>
        <row r="26">
          <cell r="A26" t="str">
            <v>25土合東</v>
          </cell>
        </row>
        <row r="27">
          <cell r="A27" t="str">
            <v>26土合本町</v>
          </cell>
        </row>
        <row r="28">
          <cell r="A28" t="str">
            <v>27土合南</v>
          </cell>
        </row>
        <row r="29">
          <cell r="A29" t="str">
            <v>28東和田</v>
          </cell>
        </row>
        <row r="30">
          <cell r="A30" t="str">
            <v>29日川</v>
          </cell>
        </row>
        <row r="31">
          <cell r="A31" t="str">
            <v>30萩原</v>
          </cell>
        </row>
        <row r="32">
          <cell r="A32" t="str">
            <v>31波崎</v>
          </cell>
        </row>
        <row r="33">
          <cell r="A33" t="str">
            <v>32波崎新港</v>
          </cell>
        </row>
        <row r="34">
          <cell r="A34" t="str">
            <v>33東深芝</v>
          </cell>
        </row>
        <row r="35">
          <cell r="A35" t="str">
            <v>34光</v>
          </cell>
        </row>
        <row r="36">
          <cell r="A36" t="str">
            <v>35平泉</v>
          </cell>
        </row>
        <row r="37">
          <cell r="A37" t="str">
            <v>36平泉東</v>
          </cell>
        </row>
        <row r="38">
          <cell r="A38" t="str">
            <v>37深芝</v>
          </cell>
        </row>
        <row r="39">
          <cell r="A39" t="str">
            <v>38深芝南</v>
          </cell>
        </row>
        <row r="40">
          <cell r="A40" t="str">
            <v>39堀割</v>
          </cell>
        </row>
        <row r="41">
          <cell r="A41" t="str">
            <v>40溝口</v>
          </cell>
        </row>
        <row r="42">
          <cell r="A42" t="str">
            <v>41南浜</v>
          </cell>
        </row>
        <row r="43">
          <cell r="A43" t="str">
            <v>42矢田部</v>
          </cell>
        </row>
        <row r="44">
          <cell r="A44" t="str">
            <v>43柳川</v>
          </cell>
        </row>
        <row r="45">
          <cell r="A45" t="str">
            <v>44柳川中央</v>
          </cell>
        </row>
        <row r="46">
          <cell r="A46" t="str">
            <v>45横瀬</v>
          </cell>
        </row>
        <row r="47">
          <cell r="A47" t="str">
            <v>46若松中央</v>
          </cell>
        </row>
        <row r="48">
          <cell r="A48" t="str">
            <v>47鰐川</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様式１（業者）"/>
      <sheetName val="様式２（申請業種）"/>
      <sheetName val="様式３（実績）"/>
      <sheetName val="様式１（業者） (記入例)"/>
      <sheetName val="様式２（申請業種） (記入例) (2)"/>
      <sheetName val="様式３（実績） (記入例)"/>
      <sheetName val="【非表示】様式１文言等設定シート"/>
      <sheetName val="【非表示】入力補助用記述"/>
      <sheetName val="【非表示】県・市コード"/>
      <sheetName val="【非表示】地域区分２"/>
      <sheetName val="【非表示】地域区分１"/>
    </sheetNames>
    <sheetDataSet>
      <sheetData sheetId="0">
        <row r="23">
          <cell r="K23" t="str">
            <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3306-1907-4889-B815-784F69E91866}">
  <sheetPr codeName="Sheet1"/>
  <dimension ref="A1:K51"/>
  <sheetViews>
    <sheetView tabSelected="1" view="pageBreakPreview" topLeftCell="B1" zoomScale="120" zoomScaleNormal="100" zoomScaleSheetLayoutView="120" workbookViewId="0">
      <selection activeCell="B1" sqref="B1"/>
    </sheetView>
  </sheetViews>
  <sheetFormatPr defaultColWidth="8.09765625" defaultRowHeight="21" x14ac:dyDescent="0.45"/>
  <cols>
    <col min="1" max="1" width="1.69921875" style="1" customWidth="1"/>
    <col min="2" max="2" width="3.69921875" style="2" customWidth="1"/>
    <col min="3" max="3" width="23.8984375" style="2" customWidth="1"/>
    <col min="4" max="4" width="14" style="2" customWidth="1"/>
    <col min="5" max="5" width="4.09765625" style="2" customWidth="1"/>
    <col min="6" max="6" width="14" style="2" customWidth="1"/>
    <col min="7" max="7" width="4.09765625" style="2" customWidth="1"/>
    <col min="8" max="9" width="17.59765625" style="2" customWidth="1"/>
    <col min="10" max="10" width="8.09765625" style="2"/>
    <col min="11" max="11" width="42.3984375" style="6" bestFit="1" customWidth="1"/>
    <col min="12" max="16384" width="8.09765625" style="2"/>
  </cols>
  <sheetData>
    <row r="1" spans="2:11" x14ac:dyDescent="0.45">
      <c r="B1" s="2" t="s">
        <v>436</v>
      </c>
      <c r="D1" s="3"/>
      <c r="E1" s="3"/>
      <c r="F1" s="160" t="s">
        <v>0</v>
      </c>
      <c r="G1" s="161"/>
      <c r="H1" s="4" t="s">
        <v>1</v>
      </c>
      <c r="I1" s="5" t="s">
        <v>2</v>
      </c>
    </row>
    <row r="2" spans="2:11" ht="21.6" thickBot="1" x14ac:dyDescent="0.5">
      <c r="D2" s="3"/>
      <c r="E2" s="3"/>
      <c r="F2" s="162"/>
      <c r="G2" s="163"/>
      <c r="H2" s="121"/>
      <c r="I2" s="122"/>
      <c r="K2" s="7" t="str">
        <f>IF(F2&lt;&gt;"",F2,"")</f>
        <v/>
      </c>
    </row>
    <row r="3" spans="2:11" ht="21.6" thickBot="1" x14ac:dyDescent="0.5">
      <c r="F3" s="164" t="s">
        <v>3</v>
      </c>
      <c r="G3" s="165"/>
      <c r="H3" s="165"/>
      <c r="I3" s="166"/>
      <c r="K3" s="6" t="str">
        <f>IF(H2&lt;&gt;"",H2,"")</f>
        <v/>
      </c>
    </row>
    <row r="4" spans="2:11" x14ac:dyDescent="0.45">
      <c r="K4" s="6" t="str">
        <f>IF(I2&lt;&gt;"",I2,"")</f>
        <v/>
      </c>
    </row>
    <row r="5" spans="2:11" x14ac:dyDescent="0.45">
      <c r="B5" s="167" t="s">
        <v>4</v>
      </c>
      <c r="C5" s="167"/>
      <c r="D5" s="167"/>
      <c r="E5" s="167"/>
      <c r="F5" s="167"/>
      <c r="G5" s="167"/>
      <c r="H5" s="167"/>
      <c r="I5" s="167"/>
      <c r="K5" s="6" t="s">
        <v>432</v>
      </c>
    </row>
    <row r="7" spans="2:11" ht="18" customHeight="1" x14ac:dyDescent="0.45">
      <c r="C7" s="2" t="s">
        <v>5</v>
      </c>
    </row>
    <row r="8" spans="2:11" ht="18" customHeight="1" x14ac:dyDescent="0.45">
      <c r="C8" s="156" t="str">
        <f>IF($D$35="事業所申請",[1]【非表示】様式１文言等設定シート!A4,[1]【非表示】様式１文言等設定シート!A6)</f>
        <v>なお、この申請書及び添付書類の内容については、事実と相違ないことを誓約します。</v>
      </c>
      <c r="D8" s="156"/>
      <c r="E8" s="156"/>
      <c r="F8" s="156"/>
      <c r="G8" s="156"/>
      <c r="H8" s="156"/>
      <c r="I8" s="156"/>
    </row>
    <row r="9" spans="2:11" ht="7.5" customHeight="1" x14ac:dyDescent="0.45">
      <c r="C9" s="159" t="str">
        <f>IF($D$35="事業所申請",[1]【非表示】様式１文言等設定シート!A5,"")</f>
        <v/>
      </c>
      <c r="D9" s="159"/>
      <c r="E9" s="159"/>
      <c r="F9" s="159"/>
      <c r="G9" s="159"/>
      <c r="H9" s="159"/>
      <c r="I9" s="159"/>
    </row>
    <row r="10" spans="2:11" ht="7.5" customHeight="1" x14ac:dyDescent="0.45">
      <c r="C10" s="156" t="str">
        <f>IF($D$35="事業所申請",[1]【非表示】様式１文言等設定シート!A6,"")</f>
        <v/>
      </c>
      <c r="D10" s="156"/>
      <c r="E10" s="156"/>
      <c r="F10" s="156"/>
      <c r="G10" s="156"/>
      <c r="H10" s="156"/>
      <c r="I10" s="156"/>
    </row>
    <row r="11" spans="2:11" ht="8.25" customHeight="1" x14ac:dyDescent="0.45"/>
    <row r="12" spans="2:11" x14ac:dyDescent="0.45">
      <c r="C12" s="157"/>
      <c r="D12" s="157"/>
      <c r="E12" s="8"/>
    </row>
    <row r="13" spans="2:11" x14ac:dyDescent="0.45">
      <c r="C13" s="9" t="s">
        <v>6</v>
      </c>
    </row>
    <row r="14" spans="2:11" ht="8.25" customHeight="1" x14ac:dyDescent="0.45"/>
    <row r="15" spans="2:11" x14ac:dyDescent="0.45">
      <c r="C15" s="10" t="s">
        <v>7</v>
      </c>
      <c r="D15" s="11"/>
      <c r="E15" s="146"/>
      <c r="F15" s="138"/>
      <c r="G15" s="138"/>
      <c r="H15" s="147"/>
      <c r="I15" s="12"/>
    </row>
    <row r="16" spans="2:11" x14ac:dyDescent="0.45">
      <c r="C16" s="10" t="s">
        <v>8</v>
      </c>
      <c r="D16" s="158"/>
      <c r="E16" s="158"/>
      <c r="F16" s="158"/>
      <c r="G16" s="158"/>
      <c r="H16" s="158"/>
      <c r="I16" s="158"/>
    </row>
    <row r="17" spans="1:11" x14ac:dyDescent="0.45">
      <c r="C17" s="10" t="s">
        <v>9</v>
      </c>
      <c r="D17" s="146"/>
      <c r="E17" s="147"/>
      <c r="F17" s="10" t="s">
        <v>10</v>
      </c>
      <c r="G17" s="158"/>
      <c r="H17" s="158"/>
      <c r="I17" s="158"/>
    </row>
    <row r="18" spans="1:11" x14ac:dyDescent="0.45">
      <c r="C18" s="10" t="s">
        <v>11</v>
      </c>
      <c r="D18" s="146"/>
      <c r="E18" s="138"/>
      <c r="F18" s="147"/>
      <c r="G18" s="13"/>
      <c r="K18" s="6" t="str">
        <f>IF(D18&lt;&gt;"",LEFT(D18,2),"")</f>
        <v/>
      </c>
    </row>
    <row r="19" spans="1:11" x14ac:dyDescent="0.45">
      <c r="C19" s="10" t="s">
        <v>12</v>
      </c>
      <c r="D19" s="146"/>
      <c r="E19" s="138"/>
      <c r="F19" s="147"/>
      <c r="G19" s="14"/>
      <c r="K19" s="6" t="str">
        <f>IF(D19&lt;&gt;"",LEFT(D19,2),"")</f>
        <v/>
      </c>
    </row>
    <row r="20" spans="1:11" ht="21.6" thickBot="1" x14ac:dyDescent="0.25">
      <c r="D20" s="15"/>
      <c r="E20" s="15"/>
      <c r="F20" s="15"/>
      <c r="G20" s="15"/>
      <c r="H20" s="15"/>
      <c r="I20" s="16" t="s">
        <v>13</v>
      </c>
    </row>
    <row r="21" spans="1:11" s="20" customFormat="1" ht="21.6" thickBot="1" x14ac:dyDescent="0.5">
      <c r="A21" s="17"/>
      <c r="B21" s="18" t="s">
        <v>14</v>
      </c>
      <c r="C21" s="19" t="s">
        <v>15</v>
      </c>
      <c r="D21" s="148" t="s">
        <v>16</v>
      </c>
      <c r="E21" s="149"/>
      <c r="F21" s="149"/>
      <c r="G21" s="149"/>
      <c r="H21" s="149"/>
      <c r="I21" s="150"/>
    </row>
    <row r="22" spans="1:11" x14ac:dyDescent="0.45">
      <c r="B22" s="21">
        <v>1</v>
      </c>
      <c r="C22" s="22" t="s">
        <v>17</v>
      </c>
      <c r="D22" s="151"/>
      <c r="E22" s="151"/>
      <c r="F22" s="152"/>
      <c r="G22" s="152"/>
      <c r="H22" s="152"/>
      <c r="I22" s="153"/>
      <c r="K22" s="6" t="str">
        <f>IF(D22&lt;&gt;"",LEFT(D22,2),"")</f>
        <v/>
      </c>
    </row>
    <row r="23" spans="1:11" x14ac:dyDescent="0.45">
      <c r="B23" s="23">
        <v>2</v>
      </c>
      <c r="C23" s="24" t="s">
        <v>18</v>
      </c>
      <c r="D23" s="154" t="str">
        <f>IF(AND(D15&lt;&gt;"",E15&lt;&gt;""),D15&amp;E15,IF(E15&lt;&gt;"",E15&amp;I15,""))</f>
        <v/>
      </c>
      <c r="E23" s="154"/>
      <c r="F23" s="154"/>
      <c r="G23" s="154"/>
      <c r="H23" s="154"/>
      <c r="I23" s="155"/>
      <c r="K23" s="6" t="str">
        <f>IF(D23&lt;&gt;"",D23,"")</f>
        <v/>
      </c>
    </row>
    <row r="24" spans="1:11" x14ac:dyDescent="0.45">
      <c r="B24" s="23">
        <v>3</v>
      </c>
      <c r="C24" s="25" t="s">
        <v>19</v>
      </c>
      <c r="D24" s="138"/>
      <c r="E24" s="138"/>
      <c r="F24" s="138"/>
      <c r="G24" s="138"/>
      <c r="H24" s="138"/>
      <c r="I24" s="139"/>
      <c r="K24" s="6" t="str">
        <f>IF(D24&lt;&gt;"",D24,"")</f>
        <v/>
      </c>
    </row>
    <row r="25" spans="1:11" x14ac:dyDescent="0.45">
      <c r="B25" s="23">
        <v>4</v>
      </c>
      <c r="C25" s="24" t="s">
        <v>20</v>
      </c>
      <c r="D25" s="154"/>
      <c r="E25" s="154"/>
      <c r="F25" s="154"/>
      <c r="G25" s="154"/>
      <c r="H25" s="154"/>
      <c r="I25" s="155"/>
      <c r="K25" s="6" t="str">
        <f>IF(D25&lt;&gt;"",D25,"")</f>
        <v/>
      </c>
    </row>
    <row r="26" spans="1:11" x14ac:dyDescent="0.45">
      <c r="B26" s="23">
        <v>5</v>
      </c>
      <c r="C26" s="24" t="s">
        <v>21</v>
      </c>
      <c r="D26" s="154" t="str">
        <f>IF(D17&lt;&gt;"",D17&amp;"　"&amp;G17,"")</f>
        <v/>
      </c>
      <c r="E26" s="154"/>
      <c r="F26" s="154"/>
      <c r="G26" s="154"/>
      <c r="H26" s="154"/>
      <c r="I26" s="155"/>
      <c r="K26" s="6" t="str">
        <f>IF(D26&lt;&gt;"",D26,"")</f>
        <v/>
      </c>
    </row>
    <row r="27" spans="1:11" x14ac:dyDescent="0.45">
      <c r="B27" s="23">
        <v>6</v>
      </c>
      <c r="C27" s="25" t="s">
        <v>22</v>
      </c>
      <c r="D27" s="137"/>
      <c r="E27" s="138"/>
      <c r="F27" s="25" t="s">
        <v>23</v>
      </c>
      <c r="G27" s="138"/>
      <c r="H27" s="138"/>
      <c r="I27" s="139"/>
      <c r="K27" s="6" t="str">
        <f>IF(D27&lt;&gt;"",D27&amp;"　"&amp;G27,"")</f>
        <v/>
      </c>
    </row>
    <row r="28" spans="1:11" x14ac:dyDescent="0.45">
      <c r="B28" s="23">
        <v>7</v>
      </c>
      <c r="C28" s="25" t="s">
        <v>24</v>
      </c>
      <c r="D28" s="26"/>
      <c r="E28" s="27" t="s">
        <v>25</v>
      </c>
      <c r="F28" s="26"/>
      <c r="G28" s="144"/>
      <c r="H28" s="144"/>
      <c r="I28" s="145"/>
      <c r="K28" s="6" t="str">
        <f>IF(D28&lt;&gt;"",D28&amp;F28,"")</f>
        <v/>
      </c>
    </row>
    <row r="29" spans="1:11" x14ac:dyDescent="0.45">
      <c r="B29" s="23">
        <v>8</v>
      </c>
      <c r="C29" s="28" t="s">
        <v>26</v>
      </c>
      <c r="D29" s="138"/>
      <c r="E29" s="138"/>
      <c r="F29" s="124"/>
      <c r="G29" s="124"/>
      <c r="H29" s="124"/>
      <c r="I29" s="125"/>
      <c r="K29" s="6" t="str">
        <f>IF(D29&lt;&gt;"",LEFT(D29,2),"")</f>
        <v/>
      </c>
    </row>
    <row r="30" spans="1:11" x14ac:dyDescent="0.45">
      <c r="B30" s="23">
        <v>9</v>
      </c>
      <c r="C30" s="28" t="s">
        <v>27</v>
      </c>
      <c r="D30" s="137"/>
      <c r="E30" s="138"/>
      <c r="F30" s="138"/>
      <c r="G30" s="124"/>
      <c r="H30" s="124"/>
      <c r="I30" s="125"/>
      <c r="K30" s="6" t="str">
        <f>IF(D30&lt;&gt;"",LEFT(D30,5),"")</f>
        <v/>
      </c>
    </row>
    <row r="31" spans="1:11" x14ac:dyDescent="0.45">
      <c r="B31" s="23">
        <v>10</v>
      </c>
      <c r="C31" s="25" t="s">
        <v>28</v>
      </c>
      <c r="D31" s="138"/>
      <c r="E31" s="138"/>
      <c r="F31" s="138"/>
      <c r="G31" s="138"/>
      <c r="H31" s="138"/>
      <c r="I31" s="139"/>
      <c r="K31" s="6" t="str">
        <f>IF(D31&lt;&gt;"",D31,"")</f>
        <v/>
      </c>
    </row>
    <row r="32" spans="1:11" x14ac:dyDescent="0.45">
      <c r="B32" s="23">
        <v>11</v>
      </c>
      <c r="C32" s="25" t="s">
        <v>29</v>
      </c>
      <c r="D32" s="138"/>
      <c r="E32" s="138"/>
      <c r="F32" s="138"/>
      <c r="G32" s="138"/>
      <c r="H32" s="138"/>
      <c r="I32" s="139"/>
      <c r="K32" s="6" t="str">
        <f>IF(D32&lt;&gt;"",D32,"")</f>
        <v/>
      </c>
    </row>
    <row r="33" spans="2:11" x14ac:dyDescent="0.45">
      <c r="B33" s="23">
        <v>12</v>
      </c>
      <c r="C33" s="25" t="s">
        <v>30</v>
      </c>
      <c r="D33" s="26"/>
      <c r="E33" s="27" t="s">
        <v>25</v>
      </c>
      <c r="F33" s="26"/>
      <c r="G33" s="27" t="s">
        <v>25</v>
      </c>
      <c r="H33" s="26"/>
      <c r="I33" s="114"/>
      <c r="K33" s="6" t="str">
        <f>IF(D33&lt;&gt;"",D33&amp;E33&amp;F33&amp;G33&amp;H33,"")</f>
        <v/>
      </c>
    </row>
    <row r="34" spans="2:11" x14ac:dyDescent="0.45">
      <c r="B34" s="23">
        <v>13</v>
      </c>
      <c r="C34" s="25" t="s">
        <v>31</v>
      </c>
      <c r="D34" s="26"/>
      <c r="E34" s="27" t="s">
        <v>25</v>
      </c>
      <c r="F34" s="26"/>
      <c r="G34" s="27" t="s">
        <v>25</v>
      </c>
      <c r="H34" s="26"/>
      <c r="I34" s="114"/>
      <c r="K34" s="6" t="str">
        <f>IF(D34&lt;&gt;"",D34&amp;E34&amp;F34&amp;G34&amp;H34,"")</f>
        <v/>
      </c>
    </row>
    <row r="35" spans="2:11" x14ac:dyDescent="0.45">
      <c r="B35" s="23">
        <v>14</v>
      </c>
      <c r="C35" s="28" t="s">
        <v>32</v>
      </c>
      <c r="D35" s="138"/>
      <c r="E35" s="138"/>
      <c r="F35" s="123"/>
      <c r="G35" s="123"/>
      <c r="H35" s="123"/>
      <c r="I35" s="114"/>
      <c r="K35" s="6" t="str">
        <f>IF(D35&lt;&gt;"",LEFT(D35,1),"")</f>
        <v/>
      </c>
    </row>
    <row r="36" spans="2:11" x14ac:dyDescent="0.45">
      <c r="B36" s="23">
        <v>15</v>
      </c>
      <c r="C36" s="29" t="s">
        <v>33</v>
      </c>
      <c r="D36" s="137"/>
      <c r="E36" s="138"/>
      <c r="F36" s="138"/>
      <c r="G36" s="138"/>
      <c r="H36" s="138"/>
      <c r="I36" s="139"/>
      <c r="K36" s="30" t="str">
        <f>IF($K$35="2",D36,D23)</f>
        <v/>
      </c>
    </row>
    <row r="37" spans="2:11" x14ac:dyDescent="0.45">
      <c r="B37" s="23">
        <v>21</v>
      </c>
      <c r="C37" s="24" t="s">
        <v>34</v>
      </c>
      <c r="D37" s="137"/>
      <c r="E37" s="138"/>
      <c r="F37" s="138"/>
      <c r="G37" s="138"/>
      <c r="H37" s="138"/>
      <c r="I37" s="139"/>
      <c r="K37" s="30">
        <f>IF($K$35="2",D37,D25)</f>
        <v>0</v>
      </c>
    </row>
    <row r="38" spans="2:11" x14ac:dyDescent="0.45">
      <c r="B38" s="23">
        <v>22</v>
      </c>
      <c r="C38" s="24" t="s">
        <v>35</v>
      </c>
      <c r="D38" s="137"/>
      <c r="E38" s="138"/>
      <c r="F38" s="138"/>
      <c r="G38" s="138"/>
      <c r="H38" s="138"/>
      <c r="I38" s="139"/>
      <c r="K38" s="30" t="str">
        <f>IF($K$35="2",D38,D26)</f>
        <v/>
      </c>
    </row>
    <row r="39" spans="2:11" x14ac:dyDescent="0.45">
      <c r="B39" s="23">
        <v>23</v>
      </c>
      <c r="C39" s="24" t="s">
        <v>36</v>
      </c>
      <c r="D39" s="137"/>
      <c r="E39" s="138"/>
      <c r="F39" s="138"/>
      <c r="G39" s="138"/>
      <c r="H39" s="138"/>
      <c r="I39" s="139"/>
      <c r="K39" s="30" t="str">
        <f>IF($K$35="2",D39,D27&amp;"　"&amp;G27)</f>
        <v>　</v>
      </c>
    </row>
    <row r="40" spans="2:11" x14ac:dyDescent="0.45">
      <c r="B40" s="23">
        <v>16</v>
      </c>
      <c r="C40" s="29" t="s">
        <v>37</v>
      </c>
      <c r="D40" s="26"/>
      <c r="E40" s="27" t="s">
        <v>25</v>
      </c>
      <c r="F40" s="26"/>
      <c r="G40" s="144"/>
      <c r="H40" s="144"/>
      <c r="I40" s="145"/>
      <c r="K40" s="6" t="str">
        <f>IF($K$35="2",D40&amp;F40,D28&amp;F28)</f>
        <v/>
      </c>
    </row>
    <row r="41" spans="2:11" x14ac:dyDescent="0.45">
      <c r="B41" s="23">
        <v>17</v>
      </c>
      <c r="C41" s="31" t="s">
        <v>38</v>
      </c>
      <c r="D41" s="137"/>
      <c r="E41" s="138"/>
      <c r="F41" s="124"/>
      <c r="G41" s="124"/>
      <c r="H41" s="124"/>
      <c r="I41" s="125"/>
      <c r="K41" s="30" t="str">
        <f>IF($K$35="2",LEFT(D41,2),LEFT(D29,2))</f>
        <v/>
      </c>
    </row>
    <row r="42" spans="2:11" x14ac:dyDescent="0.45">
      <c r="B42" s="23">
        <v>18</v>
      </c>
      <c r="C42" s="31" t="s">
        <v>39</v>
      </c>
      <c r="D42" s="137"/>
      <c r="E42" s="138"/>
      <c r="F42" s="138"/>
      <c r="G42" s="124"/>
      <c r="H42" s="124"/>
      <c r="I42" s="125"/>
      <c r="K42" s="30" t="str">
        <f>IF($K$35="2",LEFT(D42,5),LEFT(D30,5))</f>
        <v/>
      </c>
    </row>
    <row r="43" spans="2:11" x14ac:dyDescent="0.45">
      <c r="B43" s="23">
        <v>19</v>
      </c>
      <c r="C43" s="29" t="s">
        <v>40</v>
      </c>
      <c r="D43" s="137"/>
      <c r="E43" s="138"/>
      <c r="F43" s="138"/>
      <c r="G43" s="138"/>
      <c r="H43" s="138"/>
      <c r="I43" s="139"/>
      <c r="K43" s="30">
        <f>IF($K$35="2",D43,D31)</f>
        <v>0</v>
      </c>
    </row>
    <row r="44" spans="2:11" x14ac:dyDescent="0.45">
      <c r="B44" s="23">
        <v>20</v>
      </c>
      <c r="C44" s="29" t="s">
        <v>41</v>
      </c>
      <c r="D44" s="137"/>
      <c r="E44" s="138"/>
      <c r="F44" s="138"/>
      <c r="G44" s="138"/>
      <c r="H44" s="138"/>
      <c r="I44" s="139"/>
      <c r="K44" s="30">
        <f>IF($K$35="2",D44,D32)</f>
        <v>0</v>
      </c>
    </row>
    <row r="45" spans="2:11" x14ac:dyDescent="0.45">
      <c r="B45" s="23">
        <v>24</v>
      </c>
      <c r="C45" s="24" t="s">
        <v>42</v>
      </c>
      <c r="D45" s="26"/>
      <c r="E45" s="27" t="s">
        <v>25</v>
      </c>
      <c r="F45" s="26"/>
      <c r="G45" s="27" t="s">
        <v>25</v>
      </c>
      <c r="H45" s="26"/>
      <c r="I45" s="113"/>
      <c r="K45" s="30" t="str">
        <f>IF($K$35="2",D45&amp;E45&amp;F45&amp;G45&amp;H45,D33&amp;E33&amp;F33&amp;G33&amp;H33)</f>
        <v>--</v>
      </c>
    </row>
    <row r="46" spans="2:11" x14ac:dyDescent="0.45">
      <c r="B46" s="23">
        <v>25</v>
      </c>
      <c r="C46" s="24" t="s">
        <v>43</v>
      </c>
      <c r="D46" s="26"/>
      <c r="E46" s="27" t="s">
        <v>25</v>
      </c>
      <c r="F46" s="26"/>
      <c r="G46" s="27" t="s">
        <v>25</v>
      </c>
      <c r="H46" s="26"/>
      <c r="I46" s="113"/>
      <c r="K46" s="30" t="str">
        <f>IF($K$35="2",D46&amp;E46&amp;F46&amp;G46&amp;H46,D34&amp;E34&amp;F34&amp;G34&amp;H34)</f>
        <v>--</v>
      </c>
    </row>
    <row r="47" spans="2:11" x14ac:dyDescent="0.45">
      <c r="B47" s="23">
        <v>26</v>
      </c>
      <c r="C47" s="25" t="s">
        <v>44</v>
      </c>
      <c r="D47" s="137"/>
      <c r="E47" s="138"/>
      <c r="F47" s="138"/>
      <c r="G47" s="138"/>
      <c r="H47" s="138"/>
      <c r="I47" s="139"/>
      <c r="K47" s="6" t="str">
        <f>IF(D47&lt;&gt;"",D47,"")</f>
        <v/>
      </c>
    </row>
    <row r="48" spans="2:11" x14ac:dyDescent="0.45">
      <c r="B48" s="23">
        <v>27</v>
      </c>
      <c r="C48" s="25" t="s">
        <v>45</v>
      </c>
      <c r="D48" s="137"/>
      <c r="E48" s="138"/>
      <c r="F48" s="138"/>
      <c r="G48" s="138"/>
      <c r="H48" s="138"/>
      <c r="I48" s="139"/>
      <c r="K48" s="6" t="str">
        <f>IF(D48&lt;&gt;"",D48,"")</f>
        <v/>
      </c>
    </row>
    <row r="49" spans="2:11" x14ac:dyDescent="0.45">
      <c r="B49" s="23">
        <v>28</v>
      </c>
      <c r="C49" s="25" t="s">
        <v>46</v>
      </c>
      <c r="D49" s="26"/>
      <c r="E49" s="27" t="s">
        <v>25</v>
      </c>
      <c r="F49" s="26"/>
      <c r="G49" s="27" t="s">
        <v>25</v>
      </c>
      <c r="H49" s="26"/>
      <c r="I49" s="114"/>
      <c r="K49" s="6" t="str">
        <f>IF(D49&lt;&gt;"",D49&amp;E49&amp;F49&amp;G49&amp;H49,"")</f>
        <v/>
      </c>
    </row>
    <row r="50" spans="2:11" x14ac:dyDescent="0.45">
      <c r="B50" s="23">
        <v>29</v>
      </c>
      <c r="C50" s="25" t="s">
        <v>47</v>
      </c>
      <c r="D50" s="26"/>
      <c r="E50" s="27" t="s">
        <v>25</v>
      </c>
      <c r="F50" s="26"/>
      <c r="G50" s="27" t="s">
        <v>25</v>
      </c>
      <c r="H50" s="26"/>
      <c r="I50" s="114"/>
      <c r="K50" s="6" t="str">
        <f>IF(D50&lt;&gt;"",D50&amp;E50&amp;F50&amp;G50&amp;H50,"")</f>
        <v/>
      </c>
    </row>
    <row r="51" spans="2:11" ht="21.6" thickBot="1" x14ac:dyDescent="0.5">
      <c r="B51" s="32">
        <v>30</v>
      </c>
      <c r="C51" s="33" t="s">
        <v>48</v>
      </c>
      <c r="D51" s="140"/>
      <c r="E51" s="141"/>
      <c r="F51" s="141"/>
      <c r="G51" s="34" t="s">
        <v>49</v>
      </c>
      <c r="H51" s="142"/>
      <c r="I51" s="143"/>
      <c r="K51" s="6" t="str">
        <f>IF(D51&lt;&gt;"",D51&amp;G51&amp;H51,"")</f>
        <v/>
      </c>
    </row>
  </sheetData>
  <mergeCells count="42">
    <mergeCell ref="C9:I9"/>
    <mergeCell ref="F1:G1"/>
    <mergeCell ref="F2:G2"/>
    <mergeCell ref="F3:I3"/>
    <mergeCell ref="B5:I5"/>
    <mergeCell ref="C8:I8"/>
    <mergeCell ref="C10:I10"/>
    <mergeCell ref="C12:D12"/>
    <mergeCell ref="E15:H15"/>
    <mergeCell ref="D16:I16"/>
    <mergeCell ref="D17:E17"/>
    <mergeCell ref="G17:I17"/>
    <mergeCell ref="G28:I28"/>
    <mergeCell ref="D18:F18"/>
    <mergeCell ref="D19:F19"/>
    <mergeCell ref="D21:I21"/>
    <mergeCell ref="D22:E22"/>
    <mergeCell ref="F22:I22"/>
    <mergeCell ref="D23:I23"/>
    <mergeCell ref="D24:I24"/>
    <mergeCell ref="D25:I25"/>
    <mergeCell ref="D26:I26"/>
    <mergeCell ref="D27:E27"/>
    <mergeCell ref="G27:I27"/>
    <mergeCell ref="D42:F42"/>
    <mergeCell ref="D29:E29"/>
    <mergeCell ref="D30:F30"/>
    <mergeCell ref="D31:I31"/>
    <mergeCell ref="D32:I32"/>
    <mergeCell ref="D35:E35"/>
    <mergeCell ref="D36:I36"/>
    <mergeCell ref="D37:I37"/>
    <mergeCell ref="D38:I38"/>
    <mergeCell ref="D39:I39"/>
    <mergeCell ref="G40:I40"/>
    <mergeCell ref="D41:E41"/>
    <mergeCell ref="D43:I43"/>
    <mergeCell ref="D44:I44"/>
    <mergeCell ref="D47:I47"/>
    <mergeCell ref="D48:I48"/>
    <mergeCell ref="D51:F51"/>
    <mergeCell ref="H51:I51"/>
  </mergeCells>
  <phoneticPr fontId="2"/>
  <conditionalFormatting sqref="D36:I41 D42 G42:I42 D43:I46">
    <cfRule type="expression" dxfId="1" priority="1" stopIfTrue="1">
      <formula>$D$35="1本店（社）申請"</formula>
    </cfRule>
  </conditionalFormatting>
  <dataValidations count="52">
    <dataValidation type="list" allowBlank="1" showInputMessage="1" showErrorMessage="1" error="選択肢の中から選択して下さい。" prompt="「▼」をクリックして表示される候補の中から選択して下さい。_x000a_令和7･8年度入札参加資格者名簿(現名簿)に登録がある場合：継続_x000a_令和7･8年度入札参加資格者名簿(現名簿)に登録がない場合：新規" sqref="D22:E22" xr:uid="{45AC56E5-4074-46FC-B74D-0B9BFD3D397B}">
      <formula1>"　,00随時申請（新規）,01随時申請（変更）,04随時申請（削除）"</formula1>
    </dataValidation>
    <dataValidation imeMode="hiragana" allowBlank="1" showInputMessage="1" showErrorMessage="1" prompt="代表者の下の名のみ全角文字で入力してください。" sqref="G17:I17" xr:uid="{9E3A9BDC-F7C9-4927-8D57-BE48DC887197}"/>
    <dataValidation type="list" allowBlank="1" showInputMessage="1" showErrorMessage="1" error="選択肢の中から選択して下さい。" prompt="「▼」をクリックして表示される候補の中から選択して下さい。_x000a_本店（社）で名簿登録を行う場合：本店（社）申請_x000a_支店等に権限を委任する場合：事業所申請_x000a_本社の内部部署に権限を委任する場合：事業所申請" sqref="D35:E35" xr:uid="{5D6273B4-07EE-476E-AFF1-23B033813A63}">
      <formula1>"　,1本店（社）申請,2事業所申請"</formula1>
    </dataValidation>
    <dataValidation imeMode="fullKatakana" allowBlank="1" showInputMessage="1" showErrorMessage="1" prompt="商号または名称のカナを全角で入力してください。_x000a_カナ以外の文字は使用しないでください。_x000a_数字、記号（･/＆）等が商号又は名称にある場合は削除してください。_x000a_（株）、株式会社等のカナは記述不要です。" sqref="D24:I24" xr:uid="{65CD2E03-D2BA-47DF-A7FE-7F87E6E8744F}"/>
    <dataValidation imeMode="fullKatakana" allowBlank="1" showInputMessage="1" showErrorMessage="1" prompt="本申請に関する担当者氏名のカナを全角で入力して下さい。_x000a_（氏名間のスペースも全角）_x000a_数字、「・」等の記号等、カナ以外の文字は使用しないで（削除して）下さい。" sqref="D48:I48" xr:uid="{70A7F32B-DE02-4FBC-B8A7-AB9C08C96672}"/>
    <dataValidation imeMode="hiragana" allowBlank="1" showInputMessage="1" showErrorMessage="1" prompt="本申請に関する担当者の氏名を全角で入力して下さい。_x000a_（氏名間のスペースも全角）" sqref="D47:I47" xr:uid="{74334E24-2576-4B3D-8A34-6461976D53AB}"/>
    <dataValidation imeMode="fullKatakana" allowBlank="1" showInputMessage="1" showErrorMessage="1" prompt="事業所代表者氏名のカナを全角で入力して下さい。_x000a_（氏名間のスペースも全角）_x000a_数字、「・」等の記号等、カナ以外の文字は使用しないで（事業所代表者氏名にある場合は削除して）下さい。_x000a_本店（社）申請の場合は入力不要です。" sqref="D39:I39" xr:uid="{891EA335-107A-42DF-9EF0-367217E89C37}"/>
    <dataValidation imeMode="hiragana" allowBlank="1" showInputMessage="1" showErrorMessage="1" prompt="事業所代表者氏名を全角で入力して下さい。_x000a_（氏名間のスペースも全角）_x000a_本店（社）申請の場合は入力不要です。" sqref="D38:I38" xr:uid="{366312B9-7082-475C-BB30-A222D74C1C8C}"/>
    <dataValidation imeMode="fullKatakana" allowBlank="1" showInputMessage="1" showErrorMessage="1" prompt="都道府県名・市区町村以後の事業所所在地のカナを全角で入力して下さい。_x000a_数字・記号等、カナ以外の文字は使用しないで（事業所所在地にある場合は削除して）下さい。_x000a_本店（社）申請の場合は入力不要です。" sqref="D44:I44" xr:uid="{AB84CE4C-AEB4-4563-9190-76103B624BD1}"/>
    <dataValidation imeMode="hiragana" allowBlank="1" showInputMessage="1" showErrorMessage="1" prompt="都道府県名・市区町村以後の事業所所在地を全角文字で入力して下さい。_x000a_「－」「・」スペース等の記号、数字についても全角文字で入力して下さい。_x000a_本店（社）申請の場合は入力不要です。" sqref="D43:I43" xr:uid="{F052755D-D2DF-4275-8251-A1DC21067C88}"/>
    <dataValidation imeMode="fullKatakana" allowBlank="1" showInputMessage="1" showErrorMessage="1" prompt="都道府県名・市区町村以後の本店所在地のカナを全角で入力して下さい。_x000a_数字・記号等、カナ以外の文字は使用しないで（削除して）下さい。_x000a_～丁目以降入力しないでください。" sqref="D32:I32" xr:uid="{BAB5E463-54C8-4595-B61C-07DE1767B218}"/>
    <dataValidation imeMode="hiragana" allowBlank="1" showInputMessage="1" showErrorMessage="1" prompt="都道府県名・市区町村以後の本店所在地を全角文字で入力して下さい。_x000a_「－」「・」スペース等の記号、数字についても全角文字で入力して下さい。" sqref="D31:I31" xr:uid="{381AE6A8-70AD-48CA-A05E-29677A1E4C62}"/>
    <dataValidation type="custom" imeMode="hiragana" allowBlank="1" showInputMessage="1" showErrorMessage="1" errorTitle="全角のみ" error="全角文字のみを入力を入力してください。" prompt="商号又は名称を全角文字で入力して下さい。_x000a_数字・記号等も全角文字で入力して下さい。_x000a_「株式会社」、「有限会社」を省いた、会社名だけを入力してください。_x000a_「株式会社」、「有限会社」は、「D15」または「I15」欄から選択してください。_x000a_" sqref="E15:H15" xr:uid="{05253F1C-3709-4205-B71E-B65E8751D824}">
      <formula1>E15=DBCS(E15)</formula1>
    </dataValidation>
    <dataValidation imeMode="hiragana" allowBlank="1" showInputMessage="1" prompt="代表者の苗字のみ全角文字で入力してください。" sqref="D17:E17" xr:uid="{A61A5729-0C3D-4D5D-909C-AADB1B4C932A}"/>
    <dataValidation type="list" imeMode="hiragana" allowBlank="1" showInputMessage="1" showErrorMessage="1" errorTitle="全角のみ" error="全角文字のみを入力を入力してください。" prompt="列「D15」あるいは列「I15」に「（株）」、「（有）」を選択してください。" sqref="D15 I15" xr:uid="{A7C1A60A-51F1-4E7B-A903-C5DB3412DC70}">
      <formula1>"（株）,（有）"</formula1>
    </dataValidation>
    <dataValidation type="list" allowBlank="1" showInputMessage="1" showErrorMessage="1" sqref="D19:F19" xr:uid="{6A0EC463-AD89-4EF7-ACB4-5F901796EDEF}">
      <formula1>地域区分２</formula1>
    </dataValidation>
    <dataValidation type="custom" allowBlank="1" showInputMessage="1" showErrorMessage="1" prompt="上段に入力した内容が表示されるので、入力は不要です。" sqref="D23:I23" xr:uid="{F3400AB1-B3B4-487B-B96B-0F91AB918059}">
      <formula1>D23=DBCS(D23)</formula1>
    </dataValidation>
    <dataValidation imeMode="hiragana" operator="lessThanOrEqual" allowBlank="1" showInputMessage="1" showErrorMessage="1" prompt="事業所名称を全角で入力して下さい。_x000a_本店（社）申請の場合は入力不要です。" sqref="D36:I36" xr:uid="{07BD3DC6-1E54-4370-97C7-BA1F4DE4CF8D}"/>
    <dataValidation imeMode="hiragana" allowBlank="1" showInputMessage="1" prompt="代表者役職を全角文字で入力して下さい。" sqref="F16:F17 D16:E16 G16:I16" xr:uid="{FF0F2D7E-7A2A-4DB5-8CBD-8D75A1E8125F}"/>
    <dataValidation imeMode="off" allowBlank="1" showInputMessage="1" showErrorMessage="1" error="XXX-XXXXの形式でご入力下さい。" prompt="本申請に関する担当者のメールアドレスの後半部分（@の後ろ）を半角英数字・記号で入力して下さい。" sqref="H51:I51" xr:uid="{640FDFD0-62C7-4536-A4F1-0A7D61869F13}"/>
    <dataValidation imeMode="off" allowBlank="1" showInputMessage="1" showErrorMessage="1" error="XXX-XXXXの形式でご入力下さい。" prompt="本申請に関する担当者のメールアドレスの前半部分（@の前）を半角英数字・記号で入力して下さい。" sqref="D51:F51" xr:uid="{175D38D8-2348-41B3-9F9B-EB3C706035E5}"/>
    <dataValidation type="textLength" imeMode="off" operator="equal" allowBlank="1" showInputMessage="1" showErrorMessage="1" error="半角数値4桁で入力して下さい。" prompt="本申請に関する担当者電話番号について、加入者番号を半角数字で入力して下さい。_x000a_本店（社）申請の場合は入力不要です。" sqref="H49" xr:uid="{A3644776-13EF-4FA3-9894-7BCE833B2417}">
      <formula1>4</formula1>
    </dataValidation>
    <dataValidation type="textLength" imeMode="off" allowBlank="1" showInputMessage="1" showErrorMessage="1" error="半角数値1～4桁で入力して下さい。" prompt="本申請に関する担当者電話番号について、市内局番を半角数字で入力して下さい。_x000a_本店（社）申請の場合は入力不要です。" sqref="F49" xr:uid="{B245C8D7-2FD9-4800-98A2-70B23EDDD6E4}">
      <formula1>1</formula1>
      <formula2>4</formula2>
    </dataValidation>
    <dataValidation type="textLength" imeMode="off" allowBlank="1" showInputMessage="1" showErrorMessage="1" error="半角数値2～5桁で入力して下さい。" prompt="本申請に関する担当者電話番号について、市外局番を半角数字で入力して下さい。_x000a_本店（社）申請の場合は入力不要です。" sqref="D49" xr:uid="{3DF54A65-235E-4A4C-B8EB-51EDB3DD3594}">
      <formula1>2</formula1>
      <formula2>5</formula2>
    </dataValidation>
    <dataValidation type="textLength" imeMode="off" operator="equal" allowBlank="1" showInputMessage="1" showErrorMessage="1" error="半角数値4桁で入力して下さい。" prompt="事業所FAX番号について、加入者番号を半角数字で入力して下さい。_x000a_本店（社）申請の場合は入力不要です。" sqref="H46" xr:uid="{265E52FC-C0AF-4FE0-AC05-19D86B0FFDFC}">
      <formula1>4</formula1>
    </dataValidation>
    <dataValidation type="textLength" imeMode="off" allowBlank="1" showInputMessage="1" showErrorMessage="1" error="半角数値1～4桁で入力して下さい。" prompt="事業所FAX番号について、市内局番を半角数字で入力して下さい。_x000a_本店（社）申請の場合は入力不要です。" sqref="F46" xr:uid="{6C91B3DA-0FFC-4B20-91FE-2F7320C6643A}">
      <formula1>1</formula1>
      <formula2>4</formula2>
    </dataValidation>
    <dataValidation type="textLength" imeMode="off" allowBlank="1" showInputMessage="1" showErrorMessage="1" error="半角数値2～5桁で入力して下さい。" prompt="事業所FAX番号について、市外局番を半角数字で入力して下さい。_x000a_本店（社）申請の場合は入力不要です。" sqref="D46" xr:uid="{76FD50AF-361D-4AC0-BB30-5D0F8E125C84}">
      <formula1>2</formula1>
      <formula2>5</formula2>
    </dataValidation>
    <dataValidation type="textLength" imeMode="off" operator="equal" allowBlank="1" showInputMessage="1" showErrorMessage="1" error="半角数値4桁で入力して下さい。" prompt="事業所電話番号について、加入者番号を半角数字で入力して下さい。_x000a_本店（社）申請の場合は入力不要です。" sqref="H45" xr:uid="{8F152196-8CF7-41D7-B4AB-64578B53DB01}">
      <formula1>4</formula1>
    </dataValidation>
    <dataValidation type="textLength" imeMode="off" allowBlank="1" showInputMessage="1" showErrorMessage="1" error="半角数値1～4桁で入力して下さい。" prompt="事業所電話番号について、市内局番を半角数字で入力して下さい。_x000a_本店（社）申請の場合は入力不要です。" sqref="F45" xr:uid="{9AAA9691-DBC6-428C-B039-30E1F6C7D69F}">
      <formula1>1</formula1>
      <formula2>4</formula2>
    </dataValidation>
    <dataValidation type="textLength" imeMode="off" allowBlank="1" showInputMessage="1" showErrorMessage="1" error="半角数値2～5桁で入力して下さい。" prompt="事業所電話番号について、市外局番を半角数字で入力して下さい。_x000a_本店（社）申請の場合は入力不要です。" sqref="D45" xr:uid="{34A51209-4555-4BBC-9B67-21224AF2DFF9}">
      <formula1>2</formula1>
      <formula2>5</formula2>
    </dataValidation>
    <dataValidation imeMode="hiragana" allowBlank="1" showInputMessage="1" showErrorMessage="1" prompt="事業所代表者役職を全角で入力して下さい。_x000a_本店（社）申請の場合は入力不要です。" sqref="D37:I37" xr:uid="{EB5A6FD5-FC9E-45B5-98C9-BEC7FA727360}"/>
    <dataValidation type="textLength" imeMode="off" operator="equal" allowBlank="1" showInputMessage="1" showErrorMessage="1" error="半角数値4桁で入力して下さい。" prompt="本店FAX番号について、加入者番号を半角数字で入力して下さい。" sqref="H34" xr:uid="{6B06F79F-2E80-4469-A175-FBFA7DF5CE17}">
      <formula1>4</formula1>
    </dataValidation>
    <dataValidation type="textLength" imeMode="off" allowBlank="1" showInputMessage="1" showErrorMessage="1" error="半角数値1～4桁で入力して下さい。" prompt="本店FAX番号について、市内局番を半角数字で入力して下さい。" sqref="F34" xr:uid="{1818945B-22E8-4B32-BD14-178D64FD07B2}">
      <formula1>1</formula1>
      <formula2>4</formula2>
    </dataValidation>
    <dataValidation type="textLength" imeMode="off" allowBlank="1" showInputMessage="1" showErrorMessage="1" error="半角数値2～5桁で入力して下さい。" prompt="本店FAX番号について、市外局番を半角数字で入力して下さい。" sqref="D34" xr:uid="{03B73ACB-CB66-499D-9797-5D2D992F13B5}">
      <formula1>2</formula1>
      <formula2>5</formula2>
    </dataValidation>
    <dataValidation type="textLength" imeMode="off" operator="equal" allowBlank="1" showInputMessage="1" showErrorMessage="1" error="半角数値4桁で入力して下さい。" prompt="本店電話番号について、加入者番号を半角数字で入力して下さい。" sqref="H33" xr:uid="{86C12159-69FA-4BA6-AA06-C6654C6A21CE}">
      <formula1>4</formula1>
    </dataValidation>
    <dataValidation type="textLength" imeMode="off" allowBlank="1" showInputMessage="1" showErrorMessage="1" error="半角数値1～4桁で入力して下さい。" prompt="本店電話番号について、市内局番を半角数字で入力して下さい。" sqref="F33" xr:uid="{97964862-5E94-4CF9-B215-19AB6FD08C09}">
      <formula1>1</formula1>
      <formula2>4</formula2>
    </dataValidation>
    <dataValidation type="textLength" imeMode="off" allowBlank="1" showInputMessage="1" showErrorMessage="1" error="半角数値2～5桁で入力して下さい。" prompt="本店電話番号について、市外局番を半角数字で入力して下さい。" sqref="D33" xr:uid="{84752666-AEEF-4A43-8463-97F68620F4E8}">
      <formula1>2</formula1>
      <formula2>5</formula2>
    </dataValidation>
    <dataValidation type="textLength" imeMode="off" operator="equal" allowBlank="1" showInputMessage="1" showErrorMessage="1" error="半角数値4桁で入力して下さい。" prompt="本申請に関する担当者FAX番号について、加入者番号を半角数字で入力して下さい。_x000a_本店（社）申請の場合は入力不要です。" sqref="H50" xr:uid="{DC557182-86AB-4D11-8DE5-E3FC85146C5A}">
      <formula1>4</formula1>
    </dataValidation>
    <dataValidation type="textLength" imeMode="off" allowBlank="1" showInputMessage="1" showErrorMessage="1" error="半角数値1～4桁で入力して下さい。" prompt="本申請に関する担当者FAX番号について、市内局番を半角数字で入力して下さい。_x000a_本店（社）申請の場合は入力不要です。" sqref="F50" xr:uid="{D06F77A7-0510-4AB6-87A3-2B679D15C1DD}">
      <formula1>1</formula1>
      <formula2>4</formula2>
    </dataValidation>
    <dataValidation type="textLength" imeMode="off" allowBlank="1" showInputMessage="1" showErrorMessage="1" error="半角数値2～5桁で入力して下さい。" prompt="本申請に関する担当者FAX番号について、市外局番を半角数字で入力して下さい。_x000a_本店（社）申請の場合は入力不要です。" sqref="D50" xr:uid="{03717A59-5D9A-4C1E-8684-D51F3AE4EDCC}">
      <formula1>2</formula1>
      <formula2>5</formula2>
    </dataValidation>
    <dataValidation type="list" allowBlank="1" showInputMessage="1" showErrorMessage="1" prompt="「▼」をクリックして表示される候補の中から本店所在地（市区町村）を選択して下さい。" sqref="D30" xr:uid="{E7A209B0-2DF7-455C-B6EF-4A67482ECCCF}">
      <formula1>INDIRECT("_"&amp;D29)</formula1>
    </dataValidation>
    <dataValidation type="textLength" imeMode="off" allowBlank="1" showInputMessage="1" showErrorMessage="1" error="数値4桁でご入力下さい。" prompt="郵便番号の後半部分を半角数字4桁で入力して下さい。" sqref="F28" xr:uid="{F8B3AF21-3BFF-4A23-8B7F-C28BA4D2F1AC}">
      <formula1>4</formula1>
      <formula2>4</formula2>
    </dataValidation>
    <dataValidation type="textLength" imeMode="off" operator="equal" allowBlank="1" showInputMessage="1" showErrorMessage="1" error="数値3桁でご入力下さい。" prompt="郵便番号の前半部分を半角数字3桁で入力して下さい。" sqref="D28" xr:uid="{B3FF6893-90AF-40EE-9682-85ACF7E4DEAF}">
      <formula1>3</formula1>
    </dataValidation>
    <dataValidation imeMode="fullKatakana" allowBlank="1" showInputMessage="1" showErrorMessage="1" prompt="代表者氏名のカナを全角で入力して下さい。_x000a_数字、「・」等の記号等、カナ以外の文字は使用しないで（代表者氏名にある場合は削除して）下さい。" sqref="D27 F27:G27" xr:uid="{F1B2BCF9-5F12-4B08-B9D5-D10CDFA5FD69}"/>
    <dataValidation allowBlank="1" showInputMessage="1" showErrorMessage="1" prompt="上段に入力した内容が表示されるので、入力は不要です。" sqref="D25:I26" xr:uid="{64BFBB36-1682-4D60-928D-34CD1818DF86}"/>
    <dataValidation type="list" allowBlank="1" showInputMessage="1" showErrorMessage="1" error="「▼」をクリックして表示される候補の中から選択して下さい。" prompt="「▼」をクリックして表示される候補の中から本店所在地（都道府県）を選択して下さい。" sqref="D29:E29" xr:uid="{C7669242-C87B-409A-B01A-5B433F724E12}">
      <formula1>県名</formula1>
    </dataValidation>
    <dataValidation type="textLength" imeMode="off" allowBlank="1" showInputMessage="1" showErrorMessage="1" error="数値4桁でご入力下さい。" prompt="郵便番号の後半部分を半角数字4桁で入力して下さい。_x000a_本店（社）申請の場合は入力不要です。" sqref="F40" xr:uid="{F9403F3D-3B0F-4A33-8584-839EEF06980B}">
      <formula1>4</formula1>
      <formula2>4</formula2>
    </dataValidation>
    <dataValidation type="textLength" imeMode="off" allowBlank="1" showInputMessage="1" showErrorMessage="1" error="数値3桁でご入力下さい。" prompt="郵便番号の前半部分を半角数字3桁で入力して下さい。_x000a_本店（社）申請の場合は入力不要です。" sqref="D40" xr:uid="{C7C6F53D-5E4E-4C35-B697-7443D1ACF4D3}">
      <formula1>3</formula1>
      <formula2>3</formula2>
    </dataValidation>
    <dataValidation type="list" allowBlank="1" showInputMessage="1" showErrorMessage="1" prompt="「▼」をクリックして表示される候補の中から事業所所在地（市区町村）を選択して下さい。_x000a_本店（社）申請の場合は入力不要です。" sqref="D42" xr:uid="{DC32F2EB-019B-4366-AC3C-A20B43E6D7CA}">
      <formula1>INDIRECT("_"&amp;D41)</formula1>
    </dataValidation>
    <dataValidation type="list" allowBlank="1" showInputMessage="1" showErrorMessage="1" prompt="「▼」をクリックして表示される候補の中から事業所所在地（都道府県）を選択して下さい。_x000a_本店（社）申請の場合は入力不要です。" sqref="D41:E41" xr:uid="{5386112A-7E85-4A2B-BF10-B935EB3EE696}">
      <formula1>県名</formula1>
    </dataValidation>
    <dataValidation imeMode="off" allowBlank="1" showInputMessage="1" showErrorMessage="1" error="XXX-XXXXの形式でご入力下さい。" sqref="I33:I34 G28 I49:I50 E28 G40 E40 E49:E50 E45:E46 G45:G46 I45:I46 G49:G51 E33:E34 G33:G34" xr:uid="{EFE9FEBA-FBC4-4C7F-A58F-E03DB2BE0FB4}"/>
    <dataValidation type="list" allowBlank="1" showInputMessage="1" showErrorMessage="1" sqref="D18:F18" xr:uid="{5C7CF368-4FF1-42B1-9682-C230CB7E4C32}">
      <formula1>"00地域区分なし,01市内,02準市内,03鹿行内,04県内,05準県内,06県外"</formula1>
    </dataValidation>
  </dataValidations>
  <pageMargins left="0.7" right="0.7" top="0.75" bottom="0.75" header="0.3" footer="0.3"/>
  <pageSetup paperSize="9" scale="70" orientation="portrait" r:id="rId1"/>
  <colBreaks count="1" manualBreakCount="1">
    <brk id="10"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B6FCF-F7DB-495E-A3B7-72AED3B64A3C}">
  <sheetPr codeName="Sheet2"/>
  <dimension ref="A1:M129"/>
  <sheetViews>
    <sheetView view="pageBreakPreview" zoomScale="120" zoomScaleNormal="100" zoomScaleSheetLayoutView="120" workbookViewId="0"/>
  </sheetViews>
  <sheetFormatPr defaultColWidth="8.09765625" defaultRowHeight="14.4" x14ac:dyDescent="0.45"/>
  <cols>
    <col min="1" max="1" width="5" style="20" customWidth="1"/>
    <col min="2" max="2" width="7.69921875" style="2" customWidth="1"/>
    <col min="3" max="3" width="11.296875" style="2" customWidth="1"/>
    <col min="4" max="4" width="9.5" style="2" customWidth="1"/>
    <col min="5" max="5" width="22.5" style="2" bestFit="1" customWidth="1"/>
    <col min="6" max="6" width="5" style="108" customWidth="1"/>
    <col min="7" max="7" width="36.5" style="107" customWidth="1"/>
    <col min="8" max="8" width="1.796875" style="68" customWidth="1"/>
    <col min="9" max="9" width="1.796875" style="2" customWidth="1"/>
    <col min="10" max="12" width="11.296875" style="6" customWidth="1"/>
    <col min="13" max="13" width="31.8984375" style="6" customWidth="1"/>
    <col min="14" max="16384" width="8.09765625" style="2"/>
  </cols>
  <sheetData>
    <row r="1" spans="1:13" ht="15" thickBot="1" x14ac:dyDescent="0.5">
      <c r="A1" s="64" t="s">
        <v>437</v>
      </c>
      <c r="B1" s="65"/>
      <c r="C1" s="66" t="s">
        <v>79</v>
      </c>
      <c r="D1" s="183" t="str">
        <f>IF('[1]様式１（業者）'!K23&lt;&gt;"",'[1]様式１（業者）'!K23,"")</f>
        <v/>
      </c>
      <c r="E1" s="183"/>
      <c r="F1" s="183"/>
      <c r="G1" s="67" t="s">
        <v>421</v>
      </c>
    </row>
    <row r="2" spans="1:13" s="20" customFormat="1" ht="24.75" customHeight="1" thickBot="1" x14ac:dyDescent="0.5">
      <c r="A2" s="69" t="s">
        <v>97</v>
      </c>
      <c r="B2" s="184" t="s">
        <v>98</v>
      </c>
      <c r="C2" s="148"/>
      <c r="D2" s="148" t="s">
        <v>99</v>
      </c>
      <c r="E2" s="149"/>
      <c r="F2" s="70" t="s">
        <v>100</v>
      </c>
      <c r="G2" s="71" t="s">
        <v>101</v>
      </c>
      <c r="H2" s="72"/>
      <c r="J2" s="6" t="s">
        <v>102</v>
      </c>
      <c r="K2" s="6" t="s">
        <v>98</v>
      </c>
      <c r="L2" s="6" t="s">
        <v>99</v>
      </c>
      <c r="M2" s="6" t="s">
        <v>103</v>
      </c>
    </row>
    <row r="3" spans="1:13" x14ac:dyDescent="0.45">
      <c r="A3" s="73" t="s">
        <v>104</v>
      </c>
      <c r="B3" s="74" t="s">
        <v>105</v>
      </c>
      <c r="C3" s="75"/>
      <c r="D3" s="76" t="s">
        <v>106</v>
      </c>
      <c r="E3" s="77" t="s">
        <v>107</v>
      </c>
      <c r="F3" s="12"/>
      <c r="G3" s="115"/>
      <c r="I3" s="2">
        <v>1</v>
      </c>
      <c r="J3" s="6" t="str">
        <f t="shared" ref="J3:J66" si="0">IF($F3="○",11,"")</f>
        <v/>
      </c>
      <c r="K3" s="6" t="str">
        <f>IF($F3="○",$B$3,"")</f>
        <v/>
      </c>
      <c r="L3" s="6" t="str">
        <f t="shared" ref="L3:L66" si="1">IF($F3="○",D3,"")</f>
        <v/>
      </c>
    </row>
    <row r="4" spans="1:13" x14ac:dyDescent="0.45">
      <c r="A4" s="78" t="s">
        <v>108</v>
      </c>
      <c r="B4" s="79" t="s">
        <v>109</v>
      </c>
      <c r="C4" s="80"/>
      <c r="D4" s="81" t="s">
        <v>110</v>
      </c>
      <c r="E4" s="82" t="s">
        <v>111</v>
      </c>
      <c r="F4" s="12"/>
      <c r="G4" s="116"/>
      <c r="I4" s="2">
        <v>1</v>
      </c>
      <c r="J4" s="6" t="str">
        <f t="shared" si="0"/>
        <v/>
      </c>
      <c r="K4" s="6" t="str">
        <f>IF($F4="○",$B$3,"")</f>
        <v/>
      </c>
      <c r="L4" s="6" t="str">
        <f t="shared" si="1"/>
        <v/>
      </c>
    </row>
    <row r="5" spans="1:13" x14ac:dyDescent="0.45">
      <c r="A5" s="78" t="s">
        <v>76</v>
      </c>
      <c r="B5" s="79"/>
      <c r="C5" s="80"/>
      <c r="D5" s="81" t="s">
        <v>112</v>
      </c>
      <c r="E5" s="82" t="s">
        <v>113</v>
      </c>
      <c r="F5" s="12"/>
      <c r="G5" s="116"/>
      <c r="I5" s="2">
        <v>1</v>
      </c>
      <c r="J5" s="6" t="str">
        <f t="shared" si="0"/>
        <v/>
      </c>
      <c r="K5" s="6" t="str">
        <f>IF($F5="○",$B$3,"")</f>
        <v/>
      </c>
      <c r="L5" s="6" t="str">
        <f t="shared" si="1"/>
        <v/>
      </c>
    </row>
    <row r="6" spans="1:13" x14ac:dyDescent="0.45">
      <c r="A6" s="78" t="s">
        <v>77</v>
      </c>
      <c r="B6" s="83"/>
      <c r="C6" s="84"/>
      <c r="D6" s="85" t="s">
        <v>114</v>
      </c>
      <c r="E6" s="82" t="s">
        <v>115</v>
      </c>
      <c r="F6" s="12"/>
      <c r="G6" s="118"/>
      <c r="I6" s="2">
        <v>1</v>
      </c>
      <c r="J6" s="6" t="str">
        <f t="shared" si="0"/>
        <v/>
      </c>
      <c r="K6" s="6" t="str">
        <f>IF($F6="○",$B$3,"")</f>
        <v/>
      </c>
      <c r="L6" s="6" t="str">
        <f t="shared" si="1"/>
        <v/>
      </c>
      <c r="M6" s="6" t="str">
        <f>IF($F6="○",IF(G6&lt;&gt;"",G6,""),"")</f>
        <v/>
      </c>
    </row>
    <row r="7" spans="1:13" x14ac:dyDescent="0.45">
      <c r="A7" s="78" t="s">
        <v>78</v>
      </c>
      <c r="B7" s="86" t="s">
        <v>116</v>
      </c>
      <c r="C7" s="87"/>
      <c r="D7" s="81" t="s">
        <v>117</v>
      </c>
      <c r="E7" s="82" t="s">
        <v>118</v>
      </c>
      <c r="F7" s="12"/>
      <c r="G7" s="116"/>
      <c r="I7" s="2">
        <v>1</v>
      </c>
      <c r="J7" s="6" t="str">
        <f t="shared" si="0"/>
        <v/>
      </c>
      <c r="K7" s="6" t="str">
        <f>IF($F7="○",$B$7,"")</f>
        <v/>
      </c>
      <c r="L7" s="6" t="str">
        <f t="shared" si="1"/>
        <v/>
      </c>
    </row>
    <row r="8" spans="1:13" x14ac:dyDescent="0.45">
      <c r="A8" s="78"/>
      <c r="B8" s="79" t="s">
        <v>119</v>
      </c>
      <c r="C8" s="80"/>
      <c r="D8" s="81" t="s">
        <v>120</v>
      </c>
      <c r="E8" s="82" t="s">
        <v>121</v>
      </c>
      <c r="F8" s="12"/>
      <c r="G8" s="116"/>
      <c r="I8" s="2">
        <v>1</v>
      </c>
      <c r="J8" s="6" t="str">
        <f t="shared" si="0"/>
        <v/>
      </c>
      <c r="K8" s="6" t="str">
        <f>IF($F8="○",$B$7,"")</f>
        <v/>
      </c>
      <c r="L8" s="6" t="str">
        <f t="shared" si="1"/>
        <v/>
      </c>
    </row>
    <row r="9" spans="1:13" x14ac:dyDescent="0.45">
      <c r="A9" s="78"/>
      <c r="B9" s="79"/>
      <c r="C9" s="80"/>
      <c r="D9" s="81" t="s">
        <v>122</v>
      </c>
      <c r="E9" s="82" t="s">
        <v>123</v>
      </c>
      <c r="F9" s="12"/>
      <c r="G9" s="116"/>
      <c r="I9" s="2">
        <v>1</v>
      </c>
      <c r="J9" s="6" t="str">
        <f t="shared" si="0"/>
        <v/>
      </c>
      <c r="K9" s="6" t="str">
        <f>IF($F9="○",$B$7,"")</f>
        <v/>
      </c>
      <c r="L9" s="6" t="str">
        <f t="shared" si="1"/>
        <v/>
      </c>
    </row>
    <row r="10" spans="1:13" x14ac:dyDescent="0.45">
      <c r="A10" s="78"/>
      <c r="B10" s="83"/>
      <c r="C10" s="84"/>
      <c r="D10" s="81" t="s">
        <v>124</v>
      </c>
      <c r="E10" s="82" t="s">
        <v>115</v>
      </c>
      <c r="F10" s="12"/>
      <c r="G10" s="118"/>
      <c r="I10" s="2">
        <v>1</v>
      </c>
      <c r="J10" s="6" t="str">
        <f t="shared" si="0"/>
        <v/>
      </c>
      <c r="K10" s="6" t="str">
        <f>IF($F10="○",$B$7,"")</f>
        <v/>
      </c>
      <c r="L10" s="6" t="str">
        <f t="shared" si="1"/>
        <v/>
      </c>
      <c r="M10" s="6" t="str">
        <f>IF($F10="○",IF(G10&lt;&gt;"",G10,""),"")</f>
        <v/>
      </c>
    </row>
    <row r="11" spans="1:13" x14ac:dyDescent="0.45">
      <c r="A11" s="78"/>
      <c r="B11" s="86" t="s">
        <v>125</v>
      </c>
      <c r="C11" s="87"/>
      <c r="D11" s="81" t="s">
        <v>126</v>
      </c>
      <c r="E11" s="82" t="s">
        <v>127</v>
      </c>
      <c r="F11" s="12"/>
      <c r="G11" s="116"/>
      <c r="I11" s="2">
        <v>1</v>
      </c>
      <c r="J11" s="6" t="str">
        <f t="shared" si="0"/>
        <v/>
      </c>
      <c r="K11" s="6" t="str">
        <f>IF($F11="○",$B$11,"")</f>
        <v/>
      </c>
      <c r="L11" s="6" t="str">
        <f t="shared" si="1"/>
        <v/>
      </c>
    </row>
    <row r="12" spans="1:13" x14ac:dyDescent="0.45">
      <c r="A12" s="78"/>
      <c r="B12" s="79" t="s">
        <v>128</v>
      </c>
      <c r="C12" s="80"/>
      <c r="D12" s="81" t="s">
        <v>129</v>
      </c>
      <c r="E12" s="82" t="s">
        <v>130</v>
      </c>
      <c r="F12" s="12"/>
      <c r="G12" s="116"/>
      <c r="I12" s="2">
        <v>1</v>
      </c>
      <c r="J12" s="6" t="str">
        <f t="shared" si="0"/>
        <v/>
      </c>
      <c r="K12" s="6" t="str">
        <f>IF($F12="○",$B$11,"")</f>
        <v/>
      </c>
      <c r="L12" s="6" t="str">
        <f t="shared" si="1"/>
        <v/>
      </c>
    </row>
    <row r="13" spans="1:13" x14ac:dyDescent="0.2">
      <c r="A13" s="78"/>
      <c r="B13" s="79"/>
      <c r="C13" s="80"/>
      <c r="D13" s="88" t="s">
        <v>131</v>
      </c>
      <c r="E13" s="82" t="s">
        <v>132</v>
      </c>
      <c r="F13" s="12"/>
      <c r="G13" s="116"/>
      <c r="I13" s="2">
        <v>1</v>
      </c>
      <c r="J13" s="6" t="str">
        <f t="shared" si="0"/>
        <v/>
      </c>
      <c r="K13" s="6" t="str">
        <f>IF($F13="○",$B$11,"")</f>
        <v/>
      </c>
      <c r="L13" s="6" t="str">
        <f t="shared" si="1"/>
        <v/>
      </c>
    </row>
    <row r="14" spans="1:13" x14ac:dyDescent="0.2">
      <c r="A14" s="78"/>
      <c r="B14" s="83"/>
      <c r="C14" s="84"/>
      <c r="D14" s="89" t="s">
        <v>133</v>
      </c>
      <c r="E14" s="82" t="s">
        <v>115</v>
      </c>
      <c r="F14" s="12"/>
      <c r="G14" s="118"/>
      <c r="I14" s="2">
        <v>1</v>
      </c>
      <c r="J14" s="6" t="str">
        <f t="shared" si="0"/>
        <v/>
      </c>
      <c r="K14" s="6" t="str">
        <f>IF($F14="○",$B$11,"")</f>
        <v/>
      </c>
      <c r="L14" s="6" t="str">
        <f t="shared" si="1"/>
        <v/>
      </c>
      <c r="M14" s="6" t="str">
        <f>IF($F14="○",IF(G14&lt;&gt;"",G14,""),"")</f>
        <v/>
      </c>
    </row>
    <row r="15" spans="1:13" x14ac:dyDescent="0.2">
      <c r="A15" s="78"/>
      <c r="B15" s="86" t="s">
        <v>134</v>
      </c>
      <c r="C15" s="90"/>
      <c r="D15" s="88" t="s">
        <v>135</v>
      </c>
      <c r="E15" s="82" t="s">
        <v>136</v>
      </c>
      <c r="F15" s="12"/>
      <c r="G15" s="116"/>
      <c r="I15" s="2">
        <v>1</v>
      </c>
      <c r="J15" s="6" t="str">
        <f t="shared" si="0"/>
        <v/>
      </c>
      <c r="K15" s="6" t="str">
        <f t="shared" ref="K15:K20" si="2">IF($F15="○",$B$15,"")</f>
        <v/>
      </c>
      <c r="L15" s="6" t="str">
        <f t="shared" si="1"/>
        <v/>
      </c>
    </row>
    <row r="16" spans="1:13" x14ac:dyDescent="0.2">
      <c r="A16" s="78"/>
      <c r="B16" s="79" t="s">
        <v>137</v>
      </c>
      <c r="C16" s="80"/>
      <c r="D16" s="88" t="s">
        <v>138</v>
      </c>
      <c r="E16" s="82" t="s">
        <v>139</v>
      </c>
      <c r="F16" s="12"/>
      <c r="G16" s="116"/>
      <c r="I16" s="2">
        <v>1</v>
      </c>
      <c r="J16" s="6" t="str">
        <f t="shared" si="0"/>
        <v/>
      </c>
      <c r="K16" s="6" t="str">
        <f t="shared" si="2"/>
        <v/>
      </c>
      <c r="L16" s="6" t="str">
        <f t="shared" si="1"/>
        <v/>
      </c>
    </row>
    <row r="17" spans="1:13" x14ac:dyDescent="0.2">
      <c r="A17" s="78"/>
      <c r="B17" s="79"/>
      <c r="C17" s="80"/>
      <c r="D17" s="88" t="s">
        <v>140</v>
      </c>
      <c r="E17" s="82" t="s">
        <v>141</v>
      </c>
      <c r="F17" s="12"/>
      <c r="G17" s="116"/>
      <c r="I17" s="2">
        <v>1</v>
      </c>
      <c r="J17" s="6" t="str">
        <f t="shared" si="0"/>
        <v/>
      </c>
      <c r="K17" s="6" t="str">
        <f t="shared" si="2"/>
        <v/>
      </c>
      <c r="L17" s="6" t="str">
        <f t="shared" si="1"/>
        <v/>
      </c>
    </row>
    <row r="18" spans="1:13" x14ac:dyDescent="0.2">
      <c r="A18" s="78"/>
      <c r="B18" s="79"/>
      <c r="C18" s="80"/>
      <c r="D18" s="88" t="s">
        <v>142</v>
      </c>
      <c r="E18" s="82" t="s">
        <v>143</v>
      </c>
      <c r="F18" s="12"/>
      <c r="G18" s="116"/>
      <c r="I18" s="2">
        <v>1</v>
      </c>
      <c r="J18" s="6" t="str">
        <f t="shared" si="0"/>
        <v/>
      </c>
      <c r="K18" s="6" t="str">
        <f t="shared" si="2"/>
        <v/>
      </c>
      <c r="L18" s="6" t="str">
        <f t="shared" si="1"/>
        <v/>
      </c>
    </row>
    <row r="19" spans="1:13" x14ac:dyDescent="0.2">
      <c r="A19" s="78"/>
      <c r="B19" s="79"/>
      <c r="C19" s="80"/>
      <c r="D19" s="88" t="s">
        <v>144</v>
      </c>
      <c r="E19" s="82" t="s">
        <v>145</v>
      </c>
      <c r="F19" s="12"/>
      <c r="G19" s="116"/>
      <c r="I19" s="2">
        <v>1</v>
      </c>
      <c r="J19" s="6" t="str">
        <f t="shared" si="0"/>
        <v/>
      </c>
      <c r="K19" s="6" t="str">
        <f t="shared" si="2"/>
        <v/>
      </c>
      <c r="L19" s="6" t="str">
        <f t="shared" si="1"/>
        <v/>
      </c>
    </row>
    <row r="20" spans="1:13" x14ac:dyDescent="0.2">
      <c r="A20" s="78"/>
      <c r="B20" s="83"/>
      <c r="C20" s="84"/>
      <c r="D20" s="89" t="s">
        <v>146</v>
      </c>
      <c r="E20" s="82" t="s">
        <v>115</v>
      </c>
      <c r="F20" s="12"/>
      <c r="G20" s="118"/>
      <c r="I20" s="2">
        <v>1</v>
      </c>
      <c r="J20" s="6" t="str">
        <f t="shared" si="0"/>
        <v/>
      </c>
      <c r="K20" s="6" t="str">
        <f t="shared" si="2"/>
        <v/>
      </c>
      <c r="L20" s="6" t="str">
        <f t="shared" si="1"/>
        <v/>
      </c>
      <c r="M20" s="6" t="str">
        <f>IF($F20="○",IF(G20&lt;&gt;"",G20,""),"")</f>
        <v/>
      </c>
    </row>
    <row r="21" spans="1:13" x14ac:dyDescent="0.2">
      <c r="A21" s="78"/>
      <c r="B21" s="86" t="s">
        <v>147</v>
      </c>
      <c r="C21" s="90"/>
      <c r="D21" s="88" t="s">
        <v>148</v>
      </c>
      <c r="E21" s="82" t="s">
        <v>149</v>
      </c>
      <c r="F21" s="12"/>
      <c r="G21" s="116"/>
      <c r="I21" s="2">
        <v>1</v>
      </c>
      <c r="J21" s="6" t="str">
        <f t="shared" si="0"/>
        <v/>
      </c>
      <c r="K21" s="6" t="str">
        <f>IF($F21="○",$B$21,"")</f>
        <v/>
      </c>
      <c r="L21" s="6" t="str">
        <f t="shared" si="1"/>
        <v/>
      </c>
    </row>
    <row r="22" spans="1:13" x14ac:dyDescent="0.2">
      <c r="A22" s="78"/>
      <c r="B22" s="79" t="s">
        <v>150</v>
      </c>
      <c r="C22" s="80"/>
      <c r="D22" s="88" t="s">
        <v>151</v>
      </c>
      <c r="E22" s="82" t="s">
        <v>152</v>
      </c>
      <c r="F22" s="12"/>
      <c r="G22" s="116"/>
      <c r="I22" s="2">
        <v>1</v>
      </c>
      <c r="J22" s="6" t="str">
        <f t="shared" si="0"/>
        <v/>
      </c>
      <c r="K22" s="6" t="str">
        <f>IF($F22="○",$B$21,"")</f>
        <v/>
      </c>
      <c r="L22" s="6" t="str">
        <f t="shared" si="1"/>
        <v/>
      </c>
    </row>
    <row r="23" spans="1:13" x14ac:dyDescent="0.2">
      <c r="A23" s="78"/>
      <c r="B23" s="79"/>
      <c r="C23" s="80"/>
      <c r="D23" s="88" t="s">
        <v>153</v>
      </c>
      <c r="E23" s="82" t="s">
        <v>154</v>
      </c>
      <c r="F23" s="12"/>
      <c r="G23" s="116"/>
      <c r="I23" s="2">
        <v>1</v>
      </c>
      <c r="J23" s="6" t="str">
        <f t="shared" si="0"/>
        <v/>
      </c>
      <c r="K23" s="6" t="str">
        <f>IF($F23="○",$B$21,"")</f>
        <v/>
      </c>
      <c r="L23" s="6" t="str">
        <f t="shared" si="1"/>
        <v/>
      </c>
    </row>
    <row r="24" spans="1:13" x14ac:dyDescent="0.2">
      <c r="A24" s="78"/>
      <c r="B24" s="83"/>
      <c r="C24" s="84"/>
      <c r="D24" s="89" t="s">
        <v>155</v>
      </c>
      <c r="E24" s="82" t="s">
        <v>115</v>
      </c>
      <c r="F24" s="12"/>
      <c r="G24" s="118"/>
      <c r="I24" s="2">
        <v>1</v>
      </c>
      <c r="J24" s="6" t="str">
        <f t="shared" si="0"/>
        <v/>
      </c>
      <c r="K24" s="6" t="str">
        <f>IF($F24="○",$B$21,"")</f>
        <v/>
      </c>
      <c r="L24" s="6" t="str">
        <f t="shared" si="1"/>
        <v/>
      </c>
      <c r="M24" s="6" t="str">
        <f>IF($F24="○",IF(G24&lt;&gt;"",G24,""),"")</f>
        <v/>
      </c>
    </row>
    <row r="25" spans="1:13" x14ac:dyDescent="0.2">
      <c r="A25" s="78"/>
      <c r="B25" s="86" t="s">
        <v>156</v>
      </c>
      <c r="C25" s="90"/>
      <c r="D25" s="88" t="s">
        <v>157</v>
      </c>
      <c r="E25" s="82" t="s">
        <v>158</v>
      </c>
      <c r="F25" s="12"/>
      <c r="G25" s="116"/>
      <c r="I25" s="2">
        <v>1</v>
      </c>
      <c r="J25" s="6" t="str">
        <f t="shared" si="0"/>
        <v/>
      </c>
      <c r="K25" s="6" t="str">
        <f>IF($F25="○",$B$25,"")</f>
        <v/>
      </c>
      <c r="L25" s="6" t="str">
        <f t="shared" si="1"/>
        <v/>
      </c>
    </row>
    <row r="26" spans="1:13" x14ac:dyDescent="0.2">
      <c r="A26" s="78"/>
      <c r="B26" s="79" t="s">
        <v>159</v>
      </c>
      <c r="C26" s="80"/>
      <c r="D26" s="88" t="s">
        <v>160</v>
      </c>
      <c r="E26" s="82" t="s">
        <v>161</v>
      </c>
      <c r="F26" s="12"/>
      <c r="G26" s="116"/>
      <c r="I26" s="2">
        <v>1</v>
      </c>
      <c r="J26" s="6" t="str">
        <f t="shared" si="0"/>
        <v/>
      </c>
      <c r="K26" s="6" t="str">
        <f>IF($F26="○",$B$25,"")</f>
        <v/>
      </c>
      <c r="L26" s="6" t="str">
        <f t="shared" si="1"/>
        <v/>
      </c>
    </row>
    <row r="27" spans="1:13" x14ac:dyDescent="0.2">
      <c r="A27" s="78"/>
      <c r="B27" s="79"/>
      <c r="C27" s="80"/>
      <c r="D27" s="88" t="s">
        <v>162</v>
      </c>
      <c r="E27" s="82" t="s">
        <v>163</v>
      </c>
      <c r="F27" s="12"/>
      <c r="G27" s="116"/>
      <c r="I27" s="2">
        <v>1</v>
      </c>
      <c r="J27" s="6" t="str">
        <f t="shared" si="0"/>
        <v/>
      </c>
      <c r="K27" s="6" t="str">
        <f>IF($F27="○",$B$25,"")</f>
        <v/>
      </c>
      <c r="L27" s="6" t="str">
        <f t="shared" si="1"/>
        <v/>
      </c>
    </row>
    <row r="28" spans="1:13" x14ac:dyDescent="0.2">
      <c r="A28" s="78"/>
      <c r="B28" s="79"/>
      <c r="C28" s="80"/>
      <c r="D28" s="88" t="s">
        <v>164</v>
      </c>
      <c r="E28" s="82" t="s">
        <v>165</v>
      </c>
      <c r="F28" s="12"/>
      <c r="G28" s="116"/>
      <c r="I28" s="2">
        <v>1</v>
      </c>
      <c r="J28" s="6" t="str">
        <f t="shared" si="0"/>
        <v/>
      </c>
      <c r="K28" s="6" t="str">
        <f>IF($F28="○",$B$25,"")</f>
        <v/>
      </c>
      <c r="L28" s="6" t="str">
        <f t="shared" si="1"/>
        <v/>
      </c>
    </row>
    <row r="29" spans="1:13" x14ac:dyDescent="0.2">
      <c r="A29" s="78"/>
      <c r="B29" s="83"/>
      <c r="C29" s="84"/>
      <c r="D29" s="89" t="s">
        <v>166</v>
      </c>
      <c r="E29" s="82" t="s">
        <v>115</v>
      </c>
      <c r="F29" s="12"/>
      <c r="G29" s="118"/>
      <c r="I29" s="2">
        <v>1</v>
      </c>
      <c r="J29" s="6" t="str">
        <f t="shared" si="0"/>
        <v/>
      </c>
      <c r="K29" s="6" t="str">
        <f>IF($F29="○",$B$25,"")</f>
        <v/>
      </c>
      <c r="L29" s="6" t="str">
        <f t="shared" si="1"/>
        <v/>
      </c>
      <c r="M29" s="6" t="str">
        <f>IF($F29="○",IF(G29&lt;&gt;"",G29,""),"")</f>
        <v/>
      </c>
    </row>
    <row r="30" spans="1:13" x14ac:dyDescent="0.2">
      <c r="A30" s="78"/>
      <c r="B30" s="86" t="s">
        <v>167</v>
      </c>
      <c r="C30" s="90"/>
      <c r="D30" s="88" t="s">
        <v>168</v>
      </c>
      <c r="E30" s="82" t="s">
        <v>169</v>
      </c>
      <c r="F30" s="12"/>
      <c r="G30" s="116"/>
      <c r="I30" s="2">
        <v>1</v>
      </c>
      <c r="J30" s="6" t="str">
        <f t="shared" si="0"/>
        <v/>
      </c>
      <c r="K30" s="6" t="str">
        <f>IF($F30="○",$B$30,"")</f>
        <v/>
      </c>
      <c r="L30" s="6" t="str">
        <f t="shared" si="1"/>
        <v/>
      </c>
    </row>
    <row r="31" spans="1:13" x14ac:dyDescent="0.2">
      <c r="A31" s="78"/>
      <c r="B31" s="79" t="s">
        <v>170</v>
      </c>
      <c r="C31" s="80"/>
      <c r="D31" s="88" t="s">
        <v>171</v>
      </c>
      <c r="E31" s="82" t="s">
        <v>172</v>
      </c>
      <c r="F31" s="12"/>
      <c r="G31" s="116"/>
      <c r="I31" s="2">
        <v>1</v>
      </c>
      <c r="J31" s="6" t="str">
        <f t="shared" si="0"/>
        <v/>
      </c>
      <c r="K31" s="6" t="str">
        <f>IF($F31="○",$B$30,"")</f>
        <v/>
      </c>
      <c r="L31" s="6" t="str">
        <f t="shared" si="1"/>
        <v/>
      </c>
    </row>
    <row r="32" spans="1:13" x14ac:dyDescent="0.2">
      <c r="A32" s="78"/>
      <c r="B32" s="79"/>
      <c r="C32" s="80"/>
      <c r="D32" s="88" t="s">
        <v>173</v>
      </c>
      <c r="E32" s="82" t="s">
        <v>174</v>
      </c>
      <c r="F32" s="12"/>
      <c r="G32" s="116"/>
      <c r="I32" s="2">
        <v>1</v>
      </c>
      <c r="J32" s="6" t="str">
        <f t="shared" si="0"/>
        <v/>
      </c>
      <c r="K32" s="6" t="str">
        <f>IF($F32="○",$B$30,"")</f>
        <v/>
      </c>
      <c r="L32" s="6" t="str">
        <f t="shared" si="1"/>
        <v/>
      </c>
    </row>
    <row r="33" spans="1:13" x14ac:dyDescent="0.2">
      <c r="A33" s="78"/>
      <c r="B33" s="79"/>
      <c r="C33" s="80"/>
      <c r="D33" s="88" t="s">
        <v>175</v>
      </c>
      <c r="E33" s="82" t="s">
        <v>176</v>
      </c>
      <c r="F33" s="12"/>
      <c r="G33" s="116"/>
      <c r="I33" s="2">
        <v>1</v>
      </c>
      <c r="J33" s="6" t="str">
        <f t="shared" si="0"/>
        <v/>
      </c>
      <c r="K33" s="6" t="str">
        <f>IF($F33="○",$B$30,"")</f>
        <v/>
      </c>
      <c r="L33" s="6" t="str">
        <f t="shared" si="1"/>
        <v/>
      </c>
    </row>
    <row r="34" spans="1:13" x14ac:dyDescent="0.2">
      <c r="A34" s="78"/>
      <c r="B34" s="83"/>
      <c r="C34" s="84"/>
      <c r="D34" s="89" t="s">
        <v>177</v>
      </c>
      <c r="E34" s="82" t="s">
        <v>115</v>
      </c>
      <c r="F34" s="12"/>
      <c r="G34" s="118"/>
      <c r="I34" s="2">
        <v>1</v>
      </c>
      <c r="J34" s="6" t="str">
        <f t="shared" si="0"/>
        <v/>
      </c>
      <c r="K34" s="6" t="str">
        <f>IF($F34="○",$B$30,"")</f>
        <v/>
      </c>
      <c r="L34" s="6" t="str">
        <f t="shared" si="1"/>
        <v/>
      </c>
      <c r="M34" s="6" t="str">
        <f>IF($F34="○",IF(G34&lt;&gt;"",G34,""),"")</f>
        <v/>
      </c>
    </row>
    <row r="35" spans="1:13" x14ac:dyDescent="0.2">
      <c r="A35" s="78"/>
      <c r="B35" s="86" t="s">
        <v>178</v>
      </c>
      <c r="C35" s="90"/>
      <c r="D35" s="88" t="s">
        <v>179</v>
      </c>
      <c r="E35" s="82" t="s">
        <v>180</v>
      </c>
      <c r="F35" s="12"/>
      <c r="G35" s="116"/>
      <c r="I35" s="2">
        <v>1</v>
      </c>
      <c r="J35" s="6" t="str">
        <f t="shared" si="0"/>
        <v/>
      </c>
      <c r="K35" s="6" t="str">
        <f>IF($F35="○",$B$35,"")</f>
        <v/>
      </c>
      <c r="L35" s="6" t="str">
        <f t="shared" si="1"/>
        <v/>
      </c>
    </row>
    <row r="36" spans="1:13" x14ac:dyDescent="0.2">
      <c r="A36" s="78"/>
      <c r="B36" s="79" t="s">
        <v>181</v>
      </c>
      <c r="C36" s="80"/>
      <c r="D36" s="88" t="s">
        <v>182</v>
      </c>
      <c r="E36" s="82" t="s">
        <v>183</v>
      </c>
      <c r="F36" s="12"/>
      <c r="G36" s="116"/>
      <c r="I36" s="2">
        <v>1</v>
      </c>
      <c r="J36" s="6" t="str">
        <f t="shared" si="0"/>
        <v/>
      </c>
      <c r="K36" s="6" t="str">
        <f>IF($F36="○",$B$35,"")</f>
        <v/>
      </c>
      <c r="L36" s="6" t="str">
        <f t="shared" si="1"/>
        <v/>
      </c>
    </row>
    <row r="37" spans="1:13" x14ac:dyDescent="0.2">
      <c r="A37" s="78"/>
      <c r="B37" s="83"/>
      <c r="C37" s="84"/>
      <c r="D37" s="89" t="s">
        <v>184</v>
      </c>
      <c r="E37" s="82" t="s">
        <v>115</v>
      </c>
      <c r="F37" s="12"/>
      <c r="G37" s="118"/>
      <c r="I37" s="2">
        <v>1</v>
      </c>
      <c r="J37" s="6" t="str">
        <f t="shared" si="0"/>
        <v/>
      </c>
      <c r="K37" s="6" t="str">
        <f>IF($F37="○",$B$35,"")</f>
        <v/>
      </c>
      <c r="L37" s="6" t="str">
        <f t="shared" si="1"/>
        <v/>
      </c>
      <c r="M37" s="6" t="str">
        <f>IF($F37="○",IF(G37&lt;&gt;"",G37,""),"")</f>
        <v/>
      </c>
    </row>
    <row r="38" spans="1:13" x14ac:dyDescent="0.2">
      <c r="A38" s="78"/>
      <c r="B38" s="86" t="s">
        <v>185</v>
      </c>
      <c r="C38" s="90"/>
      <c r="D38" s="88" t="s">
        <v>186</v>
      </c>
      <c r="E38" s="82" t="s">
        <v>187</v>
      </c>
      <c r="F38" s="12"/>
      <c r="G38" s="116"/>
      <c r="I38" s="2">
        <v>1</v>
      </c>
      <c r="J38" s="6" t="str">
        <f t="shared" si="0"/>
        <v/>
      </c>
      <c r="K38" s="6" t="str">
        <f>IF($F38="○",$B$38,"")</f>
        <v/>
      </c>
      <c r="L38" s="6" t="str">
        <f t="shared" si="1"/>
        <v/>
      </c>
    </row>
    <row r="39" spans="1:13" x14ac:dyDescent="0.2">
      <c r="A39" s="78"/>
      <c r="B39" s="79" t="s">
        <v>188</v>
      </c>
      <c r="C39" s="80"/>
      <c r="D39" s="88" t="s">
        <v>189</v>
      </c>
      <c r="E39" s="82" t="s">
        <v>190</v>
      </c>
      <c r="F39" s="12"/>
      <c r="G39" s="116"/>
      <c r="I39" s="2">
        <v>1</v>
      </c>
      <c r="J39" s="6" t="str">
        <f t="shared" si="0"/>
        <v/>
      </c>
      <c r="K39" s="6" t="str">
        <f>IF($F39="○",$B$38,"")</f>
        <v/>
      </c>
      <c r="L39" s="6" t="str">
        <f t="shared" si="1"/>
        <v/>
      </c>
    </row>
    <row r="40" spans="1:13" x14ac:dyDescent="0.2">
      <c r="A40" s="78"/>
      <c r="B40" s="79"/>
      <c r="C40" s="80"/>
      <c r="D40" s="88" t="s">
        <v>191</v>
      </c>
      <c r="E40" s="82" t="s">
        <v>192</v>
      </c>
      <c r="F40" s="12"/>
      <c r="G40" s="116"/>
      <c r="I40" s="2">
        <v>1</v>
      </c>
      <c r="J40" s="6" t="str">
        <f t="shared" si="0"/>
        <v/>
      </c>
      <c r="K40" s="6" t="str">
        <f>IF($F40="○",$B$38,"")</f>
        <v/>
      </c>
      <c r="L40" s="6" t="str">
        <f t="shared" si="1"/>
        <v/>
      </c>
    </row>
    <row r="41" spans="1:13" x14ac:dyDescent="0.2">
      <c r="A41" s="78"/>
      <c r="B41" s="79"/>
      <c r="C41" s="80"/>
      <c r="D41" s="88" t="s">
        <v>193</v>
      </c>
      <c r="E41" s="82" t="s">
        <v>194</v>
      </c>
      <c r="F41" s="12"/>
      <c r="G41" s="116"/>
      <c r="I41" s="2">
        <v>1</v>
      </c>
      <c r="J41" s="6" t="str">
        <f t="shared" si="0"/>
        <v/>
      </c>
      <c r="K41" s="6" t="str">
        <f>IF($F41="○",$B$38,"")</f>
        <v/>
      </c>
      <c r="L41" s="6" t="str">
        <f t="shared" si="1"/>
        <v/>
      </c>
    </row>
    <row r="42" spans="1:13" x14ac:dyDescent="0.2">
      <c r="A42" s="78"/>
      <c r="B42" s="83"/>
      <c r="C42" s="84"/>
      <c r="D42" s="89" t="s">
        <v>195</v>
      </c>
      <c r="E42" s="82" t="s">
        <v>115</v>
      </c>
      <c r="F42" s="12"/>
      <c r="G42" s="118"/>
      <c r="I42" s="2">
        <v>1</v>
      </c>
      <c r="J42" s="6" t="str">
        <f t="shared" si="0"/>
        <v/>
      </c>
      <c r="K42" s="6" t="str">
        <f>IF($F42="○",$B$38,"")</f>
        <v/>
      </c>
      <c r="L42" s="6" t="str">
        <f t="shared" si="1"/>
        <v/>
      </c>
      <c r="M42" s="6" t="str">
        <f>IF($F42="○",IF(G42&lt;&gt;"",G42,""),"")</f>
        <v/>
      </c>
    </row>
    <row r="43" spans="1:13" x14ac:dyDescent="0.2">
      <c r="A43" s="78"/>
      <c r="B43" s="86" t="s">
        <v>196</v>
      </c>
      <c r="C43" s="90"/>
      <c r="D43" s="88" t="s">
        <v>197</v>
      </c>
      <c r="E43" s="82" t="s">
        <v>198</v>
      </c>
      <c r="F43" s="12"/>
      <c r="G43" s="116"/>
      <c r="I43" s="2">
        <v>1</v>
      </c>
      <c r="J43" s="6" t="str">
        <f t="shared" si="0"/>
        <v/>
      </c>
      <c r="K43" s="6" t="str">
        <f>IF($F43="○",$B$43,"")</f>
        <v/>
      </c>
      <c r="L43" s="6" t="str">
        <f t="shared" si="1"/>
        <v/>
      </c>
    </row>
    <row r="44" spans="1:13" x14ac:dyDescent="0.2">
      <c r="A44" s="78"/>
      <c r="B44" s="79" t="s">
        <v>199</v>
      </c>
      <c r="C44" s="80"/>
      <c r="D44" s="88" t="s">
        <v>200</v>
      </c>
      <c r="E44" s="82" t="s">
        <v>201</v>
      </c>
      <c r="F44" s="12"/>
      <c r="G44" s="116"/>
      <c r="I44" s="2">
        <v>1</v>
      </c>
      <c r="J44" s="6" t="str">
        <f t="shared" si="0"/>
        <v/>
      </c>
      <c r="K44" s="6" t="str">
        <f>IF($F44="○",$B$43,"")</f>
        <v/>
      </c>
      <c r="L44" s="6" t="str">
        <f t="shared" si="1"/>
        <v/>
      </c>
    </row>
    <row r="45" spans="1:13" x14ac:dyDescent="0.2">
      <c r="A45" s="78"/>
      <c r="B45" s="79"/>
      <c r="C45" s="80"/>
      <c r="D45" s="88" t="s">
        <v>202</v>
      </c>
      <c r="E45" s="82" t="s">
        <v>203</v>
      </c>
      <c r="F45" s="12"/>
      <c r="G45" s="116"/>
      <c r="I45" s="2">
        <v>1</v>
      </c>
      <c r="J45" s="6" t="str">
        <f t="shared" si="0"/>
        <v/>
      </c>
      <c r="K45" s="6" t="str">
        <f>IF($F45="○",$B$43,"")</f>
        <v/>
      </c>
      <c r="L45" s="6" t="str">
        <f t="shared" si="1"/>
        <v/>
      </c>
    </row>
    <row r="46" spans="1:13" x14ac:dyDescent="0.2">
      <c r="A46" s="78"/>
      <c r="B46" s="83"/>
      <c r="C46" s="84"/>
      <c r="D46" s="89" t="s">
        <v>204</v>
      </c>
      <c r="E46" s="82" t="s">
        <v>115</v>
      </c>
      <c r="F46" s="12"/>
      <c r="G46" s="118"/>
      <c r="I46" s="2">
        <v>1</v>
      </c>
      <c r="J46" s="6" t="str">
        <f t="shared" si="0"/>
        <v/>
      </c>
      <c r="K46" s="6" t="str">
        <f>IF($F46="○",$B$43,"")</f>
        <v/>
      </c>
      <c r="L46" s="6" t="str">
        <f t="shared" si="1"/>
        <v/>
      </c>
      <c r="M46" s="6" t="str">
        <f>IF($F46="○",IF(G46&lt;&gt;"",G46,""),"")</f>
        <v/>
      </c>
    </row>
    <row r="47" spans="1:13" x14ac:dyDescent="0.2">
      <c r="A47" s="78"/>
      <c r="B47" s="91" t="s">
        <v>205</v>
      </c>
      <c r="C47" s="90"/>
      <c r="D47" s="88" t="s">
        <v>206</v>
      </c>
      <c r="E47" s="82" t="s">
        <v>207</v>
      </c>
      <c r="F47" s="12"/>
      <c r="G47" s="116"/>
      <c r="I47" s="2">
        <v>1</v>
      </c>
      <c r="J47" s="6" t="str">
        <f t="shared" si="0"/>
        <v/>
      </c>
      <c r="K47" s="6" t="str">
        <f>IF($F47="○",$B$47,"")</f>
        <v/>
      </c>
      <c r="L47" s="6" t="str">
        <f t="shared" si="1"/>
        <v/>
      </c>
    </row>
    <row r="48" spans="1:13" x14ac:dyDescent="0.2">
      <c r="A48" s="78"/>
      <c r="B48" s="79" t="s">
        <v>208</v>
      </c>
      <c r="C48" s="80"/>
      <c r="D48" s="88" t="s">
        <v>209</v>
      </c>
      <c r="E48" s="82" t="s">
        <v>210</v>
      </c>
      <c r="F48" s="12"/>
      <c r="G48" s="116"/>
      <c r="I48" s="2">
        <v>1</v>
      </c>
      <c r="J48" s="6" t="str">
        <f t="shared" si="0"/>
        <v/>
      </c>
      <c r="K48" s="6" t="str">
        <f>IF($F48="○",$B$47,"")</f>
        <v/>
      </c>
      <c r="L48" s="6" t="str">
        <f t="shared" si="1"/>
        <v/>
      </c>
    </row>
    <row r="49" spans="1:13" x14ac:dyDescent="0.2">
      <c r="A49" s="78"/>
      <c r="B49" s="92"/>
      <c r="C49" s="80"/>
      <c r="D49" s="88" t="s">
        <v>211</v>
      </c>
      <c r="E49" s="82" t="s">
        <v>212</v>
      </c>
      <c r="F49" s="12"/>
      <c r="G49" s="116"/>
      <c r="I49" s="2">
        <v>1</v>
      </c>
      <c r="J49" s="6" t="str">
        <f t="shared" si="0"/>
        <v/>
      </c>
      <c r="K49" s="6" t="str">
        <f>IF($F49="○",$B$47,"")</f>
        <v/>
      </c>
      <c r="L49" s="6" t="str">
        <f t="shared" si="1"/>
        <v/>
      </c>
    </row>
    <row r="50" spans="1:13" x14ac:dyDescent="0.2">
      <c r="A50" s="78"/>
      <c r="B50" s="93"/>
      <c r="C50" s="84"/>
      <c r="D50" s="89" t="s">
        <v>213</v>
      </c>
      <c r="E50" s="82" t="s">
        <v>115</v>
      </c>
      <c r="F50" s="12"/>
      <c r="G50" s="118"/>
      <c r="I50" s="2">
        <v>1</v>
      </c>
      <c r="J50" s="6" t="str">
        <f t="shared" si="0"/>
        <v/>
      </c>
      <c r="K50" s="6" t="str">
        <f>IF($F50="○",$B$47,"")</f>
        <v/>
      </c>
      <c r="L50" s="6" t="str">
        <f t="shared" si="1"/>
        <v/>
      </c>
      <c r="M50" s="6" t="str">
        <f>IF($F50="○",IF(G50&lt;&gt;"",G50,""),"")</f>
        <v/>
      </c>
    </row>
    <row r="51" spans="1:13" x14ac:dyDescent="0.2">
      <c r="A51" s="78"/>
      <c r="B51" s="91" t="s">
        <v>214</v>
      </c>
      <c r="C51" s="90"/>
      <c r="D51" s="88" t="s">
        <v>215</v>
      </c>
      <c r="E51" s="82" t="s">
        <v>216</v>
      </c>
      <c r="F51" s="12"/>
      <c r="G51" s="116"/>
      <c r="I51" s="2">
        <v>1</v>
      </c>
      <c r="J51" s="6" t="str">
        <f t="shared" si="0"/>
        <v/>
      </c>
      <c r="K51" s="6" t="str">
        <f t="shared" ref="K51:K56" si="3">IF($F51="○",$B$51,"")</f>
        <v/>
      </c>
      <c r="L51" s="6" t="str">
        <f t="shared" si="1"/>
        <v/>
      </c>
    </row>
    <row r="52" spans="1:13" x14ac:dyDescent="0.2">
      <c r="A52" s="78"/>
      <c r="B52" s="79" t="s">
        <v>217</v>
      </c>
      <c r="C52" s="80"/>
      <c r="D52" s="88" t="s">
        <v>218</v>
      </c>
      <c r="E52" s="82" t="s">
        <v>219</v>
      </c>
      <c r="F52" s="12"/>
      <c r="G52" s="116"/>
      <c r="I52" s="2">
        <v>1</v>
      </c>
      <c r="J52" s="6" t="str">
        <f t="shared" si="0"/>
        <v/>
      </c>
      <c r="K52" s="6" t="str">
        <f t="shared" si="3"/>
        <v/>
      </c>
      <c r="L52" s="6" t="str">
        <f t="shared" si="1"/>
        <v/>
      </c>
    </row>
    <row r="53" spans="1:13" x14ac:dyDescent="0.2">
      <c r="A53" s="78"/>
      <c r="B53" s="92"/>
      <c r="C53" s="80"/>
      <c r="D53" s="88" t="s">
        <v>220</v>
      </c>
      <c r="E53" s="82" t="s">
        <v>221</v>
      </c>
      <c r="F53" s="12"/>
      <c r="G53" s="116"/>
      <c r="I53" s="2">
        <v>1</v>
      </c>
      <c r="J53" s="6" t="str">
        <f t="shared" si="0"/>
        <v/>
      </c>
      <c r="K53" s="6" t="str">
        <f t="shared" si="3"/>
        <v/>
      </c>
      <c r="L53" s="6" t="str">
        <f t="shared" si="1"/>
        <v/>
      </c>
    </row>
    <row r="54" spans="1:13" x14ac:dyDescent="0.2">
      <c r="A54" s="78"/>
      <c r="B54" s="92"/>
      <c r="C54" s="80"/>
      <c r="D54" s="88" t="s">
        <v>222</v>
      </c>
      <c r="E54" s="82" t="s">
        <v>223</v>
      </c>
      <c r="F54" s="12"/>
      <c r="G54" s="116"/>
      <c r="I54" s="2">
        <v>1</v>
      </c>
      <c r="J54" s="6" t="str">
        <f t="shared" si="0"/>
        <v/>
      </c>
      <c r="K54" s="6" t="str">
        <f t="shared" si="3"/>
        <v/>
      </c>
      <c r="L54" s="6" t="str">
        <f t="shared" si="1"/>
        <v/>
      </c>
    </row>
    <row r="55" spans="1:13" x14ac:dyDescent="0.2">
      <c r="A55" s="78"/>
      <c r="B55" s="92"/>
      <c r="C55" s="80"/>
      <c r="D55" s="88" t="s">
        <v>224</v>
      </c>
      <c r="E55" s="82" t="s">
        <v>225</v>
      </c>
      <c r="F55" s="12"/>
      <c r="G55" s="116"/>
      <c r="I55" s="2">
        <v>1</v>
      </c>
      <c r="J55" s="6" t="str">
        <f t="shared" si="0"/>
        <v/>
      </c>
      <c r="K55" s="6" t="str">
        <f t="shared" si="3"/>
        <v/>
      </c>
      <c r="L55" s="6" t="str">
        <f t="shared" si="1"/>
        <v/>
      </c>
    </row>
    <row r="56" spans="1:13" x14ac:dyDescent="0.2">
      <c r="A56" s="78"/>
      <c r="B56" s="93"/>
      <c r="C56" s="84"/>
      <c r="D56" s="89" t="s">
        <v>226</v>
      </c>
      <c r="E56" s="82" t="s">
        <v>115</v>
      </c>
      <c r="F56" s="12"/>
      <c r="G56" s="118"/>
      <c r="I56" s="2">
        <v>1</v>
      </c>
      <c r="J56" s="6" t="str">
        <f t="shared" si="0"/>
        <v/>
      </c>
      <c r="K56" s="6" t="str">
        <f t="shared" si="3"/>
        <v/>
      </c>
      <c r="L56" s="6" t="str">
        <f t="shared" si="1"/>
        <v/>
      </c>
      <c r="M56" s="6" t="str">
        <f>IF($F56="○",IF(G56&lt;&gt;"",G56,""),"")</f>
        <v/>
      </c>
    </row>
    <row r="57" spans="1:13" x14ac:dyDescent="0.2">
      <c r="A57" s="78"/>
      <c r="B57" s="91" t="s">
        <v>227</v>
      </c>
      <c r="C57" s="90"/>
      <c r="D57" s="88" t="s">
        <v>228</v>
      </c>
      <c r="E57" s="82" t="s">
        <v>229</v>
      </c>
      <c r="F57" s="12"/>
      <c r="G57" s="116"/>
      <c r="I57" s="2">
        <v>1</v>
      </c>
      <c r="J57" s="6" t="str">
        <f t="shared" si="0"/>
        <v/>
      </c>
      <c r="K57" s="6" t="str">
        <f t="shared" ref="K57:K62" si="4">IF($F57="○",$B$57,"")</f>
        <v/>
      </c>
      <c r="L57" s="6" t="str">
        <f t="shared" si="1"/>
        <v/>
      </c>
    </row>
    <row r="58" spans="1:13" x14ac:dyDescent="0.2">
      <c r="A58" s="78"/>
      <c r="B58" s="79" t="s">
        <v>230</v>
      </c>
      <c r="C58" s="80"/>
      <c r="D58" s="88" t="s">
        <v>231</v>
      </c>
      <c r="E58" s="82" t="s">
        <v>232</v>
      </c>
      <c r="F58" s="12"/>
      <c r="G58" s="116"/>
      <c r="I58" s="2">
        <v>1</v>
      </c>
      <c r="J58" s="6" t="str">
        <f t="shared" si="0"/>
        <v/>
      </c>
      <c r="K58" s="6" t="str">
        <f t="shared" si="4"/>
        <v/>
      </c>
      <c r="L58" s="6" t="str">
        <f t="shared" si="1"/>
        <v/>
      </c>
    </row>
    <row r="59" spans="1:13" x14ac:dyDescent="0.2">
      <c r="A59" s="78"/>
      <c r="B59" s="92"/>
      <c r="C59" s="80"/>
      <c r="D59" s="88" t="s">
        <v>233</v>
      </c>
      <c r="E59" s="82" t="s">
        <v>234</v>
      </c>
      <c r="F59" s="12"/>
      <c r="G59" s="116"/>
      <c r="I59" s="2">
        <v>1</v>
      </c>
      <c r="J59" s="6" t="str">
        <f t="shared" si="0"/>
        <v/>
      </c>
      <c r="K59" s="6" t="str">
        <f t="shared" si="4"/>
        <v/>
      </c>
      <c r="L59" s="6" t="str">
        <f t="shared" si="1"/>
        <v/>
      </c>
    </row>
    <row r="60" spans="1:13" x14ac:dyDescent="0.2">
      <c r="A60" s="78"/>
      <c r="B60" s="92"/>
      <c r="C60" s="80"/>
      <c r="D60" s="88" t="s">
        <v>235</v>
      </c>
      <c r="E60" s="82" t="s">
        <v>236</v>
      </c>
      <c r="F60" s="12"/>
      <c r="G60" s="116"/>
      <c r="I60" s="2">
        <v>1</v>
      </c>
      <c r="J60" s="6" t="str">
        <f t="shared" si="0"/>
        <v/>
      </c>
      <c r="K60" s="6" t="str">
        <f t="shared" si="4"/>
        <v/>
      </c>
      <c r="L60" s="6" t="str">
        <f t="shared" si="1"/>
        <v/>
      </c>
    </row>
    <row r="61" spans="1:13" x14ac:dyDescent="0.2">
      <c r="A61" s="78"/>
      <c r="B61" s="92"/>
      <c r="C61" s="80"/>
      <c r="D61" s="88" t="s">
        <v>237</v>
      </c>
      <c r="E61" s="82" t="s">
        <v>238</v>
      </c>
      <c r="F61" s="12"/>
      <c r="G61" s="116"/>
      <c r="I61" s="2">
        <v>1</v>
      </c>
      <c r="J61" s="6" t="str">
        <f t="shared" si="0"/>
        <v/>
      </c>
      <c r="K61" s="6" t="str">
        <f t="shared" si="4"/>
        <v/>
      </c>
      <c r="L61" s="6" t="str">
        <f t="shared" si="1"/>
        <v/>
      </c>
    </row>
    <row r="62" spans="1:13" x14ac:dyDescent="0.2">
      <c r="A62" s="78"/>
      <c r="B62" s="93"/>
      <c r="C62" s="84"/>
      <c r="D62" s="89" t="s">
        <v>239</v>
      </c>
      <c r="E62" s="82" t="s">
        <v>115</v>
      </c>
      <c r="F62" s="12"/>
      <c r="G62" s="118"/>
      <c r="I62" s="2">
        <v>1</v>
      </c>
      <c r="J62" s="6" t="str">
        <f t="shared" si="0"/>
        <v/>
      </c>
      <c r="K62" s="6" t="str">
        <f t="shared" si="4"/>
        <v/>
      </c>
      <c r="L62" s="6" t="str">
        <f t="shared" si="1"/>
        <v/>
      </c>
      <c r="M62" s="6" t="str">
        <f>IF($F62="○",IF(G62&lt;&gt;"",G62,""),"")</f>
        <v/>
      </c>
    </row>
    <row r="63" spans="1:13" x14ac:dyDescent="0.2">
      <c r="A63" s="78"/>
      <c r="B63" s="91" t="s">
        <v>240</v>
      </c>
      <c r="C63" s="90"/>
      <c r="D63" s="88" t="s">
        <v>241</v>
      </c>
      <c r="E63" s="82" t="s">
        <v>242</v>
      </c>
      <c r="F63" s="12"/>
      <c r="G63" s="116"/>
      <c r="I63" s="2">
        <v>1</v>
      </c>
      <c r="J63" s="6" t="str">
        <f t="shared" si="0"/>
        <v/>
      </c>
      <c r="K63" s="6" t="str">
        <f>IF($F63="○",$B$63,"")</f>
        <v/>
      </c>
      <c r="L63" s="6" t="str">
        <f t="shared" si="1"/>
        <v/>
      </c>
    </row>
    <row r="64" spans="1:13" x14ac:dyDescent="0.2">
      <c r="A64" s="78"/>
      <c r="B64" s="79" t="s">
        <v>115</v>
      </c>
      <c r="C64" s="80"/>
      <c r="D64" s="88" t="s">
        <v>243</v>
      </c>
      <c r="E64" s="82" t="s">
        <v>244</v>
      </c>
      <c r="F64" s="12"/>
      <c r="G64" s="116"/>
      <c r="I64" s="2">
        <v>1</v>
      </c>
      <c r="J64" s="6" t="str">
        <f t="shared" si="0"/>
        <v/>
      </c>
      <c r="K64" s="6" t="str">
        <f>IF($F64="○",$B$63,"")</f>
        <v/>
      </c>
      <c r="L64" s="6" t="str">
        <f t="shared" si="1"/>
        <v/>
      </c>
    </row>
    <row r="65" spans="1:13" x14ac:dyDescent="0.2">
      <c r="A65" s="78"/>
      <c r="B65" s="92"/>
      <c r="C65" s="80"/>
      <c r="D65" s="88" t="s">
        <v>245</v>
      </c>
      <c r="E65" s="82" t="s">
        <v>246</v>
      </c>
      <c r="F65" s="12"/>
      <c r="G65" s="116"/>
      <c r="I65" s="2">
        <v>1</v>
      </c>
      <c r="J65" s="6" t="str">
        <f t="shared" si="0"/>
        <v/>
      </c>
      <c r="K65" s="6" t="str">
        <f>IF($F65="○",$B$63,"")</f>
        <v/>
      </c>
      <c r="L65" s="6" t="str">
        <f t="shared" si="1"/>
        <v/>
      </c>
    </row>
    <row r="66" spans="1:13" x14ac:dyDescent="0.2">
      <c r="A66" s="78"/>
      <c r="B66" s="92"/>
      <c r="C66" s="80"/>
      <c r="D66" s="88" t="s">
        <v>247</v>
      </c>
      <c r="E66" s="82" t="s">
        <v>248</v>
      </c>
      <c r="F66" s="12"/>
      <c r="G66" s="116"/>
      <c r="I66" s="2">
        <v>1</v>
      </c>
      <c r="J66" s="6" t="str">
        <f t="shared" si="0"/>
        <v/>
      </c>
      <c r="K66" s="6" t="str">
        <f>IF($F66="○",$B$63,"")</f>
        <v/>
      </c>
      <c r="L66" s="6" t="str">
        <f t="shared" si="1"/>
        <v/>
      </c>
    </row>
    <row r="67" spans="1:13" ht="15" thickBot="1" x14ac:dyDescent="0.25">
      <c r="A67" s="94"/>
      <c r="B67" s="95"/>
      <c r="C67" s="96"/>
      <c r="D67" s="95" t="s">
        <v>249</v>
      </c>
      <c r="E67" s="97" t="s">
        <v>115</v>
      </c>
      <c r="F67" s="12"/>
      <c r="G67" s="118"/>
      <c r="I67" s="2">
        <v>1</v>
      </c>
      <c r="J67" s="6" t="str">
        <f>IF($F67="○",11,"")</f>
        <v/>
      </c>
      <c r="K67" s="6" t="str">
        <f>IF($F67="○",$B$63,"")</f>
        <v/>
      </c>
      <c r="L67" s="6" t="str">
        <f t="shared" ref="L67:L114" si="5">IF($F67="○",D67,"")</f>
        <v/>
      </c>
      <c r="M67" s="6" t="str">
        <f>IF($F67="○",IF(G67&lt;&gt;"",G67,""),"")</f>
        <v/>
      </c>
    </row>
    <row r="68" spans="1:13" x14ac:dyDescent="0.2">
      <c r="A68" s="78" t="s">
        <v>250</v>
      </c>
      <c r="B68" s="92" t="s">
        <v>251</v>
      </c>
      <c r="C68" s="98"/>
      <c r="D68" s="99" t="s">
        <v>252</v>
      </c>
      <c r="E68" s="84" t="s">
        <v>253</v>
      </c>
      <c r="F68" s="12"/>
      <c r="G68" s="117"/>
      <c r="I68" s="2">
        <v>1</v>
      </c>
      <c r="J68" s="6" t="str">
        <f t="shared" ref="J68:J114" si="6">IF($F68="○",12,"")</f>
        <v/>
      </c>
      <c r="K68" s="6" t="str">
        <f t="shared" ref="K68:K73" si="7">IF($F68="○",$B$68,"")</f>
        <v/>
      </c>
      <c r="L68" s="6" t="str">
        <f t="shared" si="5"/>
        <v/>
      </c>
    </row>
    <row r="69" spans="1:13" x14ac:dyDescent="0.2">
      <c r="A69" s="78" t="s">
        <v>254</v>
      </c>
      <c r="B69" s="79" t="s">
        <v>255</v>
      </c>
      <c r="C69" s="80"/>
      <c r="D69" s="88" t="s">
        <v>256</v>
      </c>
      <c r="E69" s="82" t="s">
        <v>257</v>
      </c>
      <c r="F69" s="12"/>
      <c r="G69" s="116"/>
      <c r="I69" s="2">
        <v>1</v>
      </c>
      <c r="J69" s="6" t="str">
        <f t="shared" si="6"/>
        <v/>
      </c>
      <c r="K69" s="6" t="str">
        <f t="shared" si="7"/>
        <v/>
      </c>
      <c r="L69" s="6" t="str">
        <f t="shared" si="5"/>
        <v/>
      </c>
    </row>
    <row r="70" spans="1:13" x14ac:dyDescent="0.2">
      <c r="A70" s="78" t="s">
        <v>258</v>
      </c>
      <c r="B70" s="92"/>
      <c r="C70" s="80"/>
      <c r="D70" s="88" t="s">
        <v>259</v>
      </c>
      <c r="E70" s="82" t="s">
        <v>260</v>
      </c>
      <c r="F70" s="12"/>
      <c r="G70" s="116"/>
      <c r="I70" s="2">
        <v>1</v>
      </c>
      <c r="J70" s="6" t="str">
        <f t="shared" si="6"/>
        <v/>
      </c>
      <c r="K70" s="6" t="str">
        <f t="shared" si="7"/>
        <v/>
      </c>
      <c r="L70" s="6" t="str">
        <f t="shared" si="5"/>
        <v/>
      </c>
    </row>
    <row r="71" spans="1:13" x14ac:dyDescent="0.2">
      <c r="A71" s="78" t="s">
        <v>261</v>
      </c>
      <c r="B71" s="92"/>
      <c r="C71" s="80"/>
      <c r="D71" s="88" t="s">
        <v>262</v>
      </c>
      <c r="E71" s="82" t="s">
        <v>263</v>
      </c>
      <c r="F71" s="12"/>
      <c r="G71" s="116"/>
      <c r="I71" s="2">
        <v>1</v>
      </c>
      <c r="J71" s="6" t="str">
        <f t="shared" si="6"/>
        <v/>
      </c>
      <c r="K71" s="6" t="str">
        <f t="shared" si="7"/>
        <v/>
      </c>
      <c r="L71" s="6" t="str">
        <f t="shared" si="5"/>
        <v/>
      </c>
    </row>
    <row r="72" spans="1:13" x14ac:dyDescent="0.2">
      <c r="A72" s="78" t="s">
        <v>78</v>
      </c>
      <c r="B72" s="92"/>
      <c r="C72" s="80"/>
      <c r="D72" s="88" t="s">
        <v>264</v>
      </c>
      <c r="E72" s="82" t="s">
        <v>265</v>
      </c>
      <c r="F72" s="12"/>
      <c r="G72" s="116"/>
      <c r="I72" s="2">
        <v>1</v>
      </c>
      <c r="J72" s="6" t="str">
        <f t="shared" si="6"/>
        <v/>
      </c>
      <c r="K72" s="6" t="str">
        <f t="shared" si="7"/>
        <v/>
      </c>
      <c r="L72" s="6" t="str">
        <f t="shared" si="5"/>
        <v/>
      </c>
    </row>
    <row r="73" spans="1:13" x14ac:dyDescent="0.2">
      <c r="A73" s="78"/>
      <c r="B73" s="93"/>
      <c r="C73" s="84"/>
      <c r="D73" s="89" t="s">
        <v>266</v>
      </c>
      <c r="E73" s="82" t="s">
        <v>115</v>
      </c>
      <c r="F73" s="12"/>
      <c r="G73" s="118"/>
      <c r="I73" s="2">
        <v>1</v>
      </c>
      <c r="J73" s="6" t="str">
        <f t="shared" si="6"/>
        <v/>
      </c>
      <c r="K73" s="6" t="str">
        <f t="shared" si="7"/>
        <v/>
      </c>
      <c r="L73" s="6" t="str">
        <f t="shared" si="5"/>
        <v/>
      </c>
      <c r="M73" s="6" t="str">
        <f>IF($F73="○",IF(G73&lt;&gt;"",G73,""),"")</f>
        <v/>
      </c>
    </row>
    <row r="74" spans="1:13" x14ac:dyDescent="0.2">
      <c r="A74" s="78"/>
      <c r="B74" s="91" t="s">
        <v>267</v>
      </c>
      <c r="C74" s="90"/>
      <c r="D74" s="88" t="s">
        <v>268</v>
      </c>
      <c r="E74" s="82" t="s">
        <v>269</v>
      </c>
      <c r="F74" s="12"/>
      <c r="G74" s="116"/>
      <c r="I74" s="2">
        <v>1</v>
      </c>
      <c r="J74" s="6" t="str">
        <f t="shared" si="6"/>
        <v/>
      </c>
      <c r="K74" s="6" t="str">
        <f t="shared" ref="K74:K79" si="8">IF($F74="○",$B$74,"")</f>
        <v/>
      </c>
      <c r="L74" s="6" t="str">
        <f t="shared" si="5"/>
        <v/>
      </c>
    </row>
    <row r="75" spans="1:13" x14ac:dyDescent="0.2">
      <c r="A75" s="78"/>
      <c r="B75" s="79" t="s">
        <v>270</v>
      </c>
      <c r="C75" s="80"/>
      <c r="D75" s="88" t="s">
        <v>271</v>
      </c>
      <c r="E75" s="82" t="s">
        <v>272</v>
      </c>
      <c r="F75" s="12"/>
      <c r="G75" s="116"/>
      <c r="I75" s="2">
        <v>1</v>
      </c>
      <c r="J75" s="6" t="str">
        <f t="shared" si="6"/>
        <v/>
      </c>
      <c r="K75" s="6" t="str">
        <f t="shared" si="8"/>
        <v/>
      </c>
      <c r="L75" s="6" t="str">
        <f t="shared" si="5"/>
        <v/>
      </c>
    </row>
    <row r="76" spans="1:13" x14ac:dyDescent="0.2">
      <c r="A76" s="78"/>
      <c r="B76" s="92"/>
      <c r="C76" s="80"/>
      <c r="D76" s="88" t="s">
        <v>273</v>
      </c>
      <c r="E76" s="82" t="s">
        <v>274</v>
      </c>
      <c r="F76" s="12"/>
      <c r="G76" s="116"/>
      <c r="I76" s="2">
        <v>1</v>
      </c>
      <c r="J76" s="6" t="str">
        <f t="shared" si="6"/>
        <v/>
      </c>
      <c r="K76" s="6" t="str">
        <f t="shared" si="8"/>
        <v/>
      </c>
      <c r="L76" s="6" t="str">
        <f t="shared" si="5"/>
        <v/>
      </c>
    </row>
    <row r="77" spans="1:13" x14ac:dyDescent="0.2">
      <c r="A77" s="78"/>
      <c r="B77" s="92"/>
      <c r="C77" s="80"/>
      <c r="D77" s="88" t="s">
        <v>275</v>
      </c>
      <c r="E77" s="82" t="s">
        <v>276</v>
      </c>
      <c r="F77" s="12"/>
      <c r="G77" s="116"/>
      <c r="I77" s="2">
        <v>1</v>
      </c>
      <c r="J77" s="6" t="str">
        <f t="shared" si="6"/>
        <v/>
      </c>
      <c r="K77" s="6" t="str">
        <f t="shared" si="8"/>
        <v/>
      </c>
      <c r="L77" s="6" t="str">
        <f t="shared" si="5"/>
        <v/>
      </c>
    </row>
    <row r="78" spans="1:13" x14ac:dyDescent="0.2">
      <c r="A78" s="78"/>
      <c r="B78" s="92"/>
      <c r="C78" s="80"/>
      <c r="D78" s="88" t="s">
        <v>277</v>
      </c>
      <c r="E78" s="82" t="s">
        <v>278</v>
      </c>
      <c r="F78" s="12"/>
      <c r="G78" s="116"/>
      <c r="I78" s="2">
        <v>1</v>
      </c>
      <c r="J78" s="6" t="str">
        <f t="shared" si="6"/>
        <v/>
      </c>
      <c r="K78" s="6" t="str">
        <f t="shared" si="8"/>
        <v/>
      </c>
      <c r="L78" s="6" t="str">
        <f t="shared" si="5"/>
        <v/>
      </c>
    </row>
    <row r="79" spans="1:13" x14ac:dyDescent="0.2">
      <c r="A79" s="78"/>
      <c r="B79" s="93"/>
      <c r="C79" s="84"/>
      <c r="D79" s="89" t="s">
        <v>279</v>
      </c>
      <c r="E79" s="82" t="s">
        <v>115</v>
      </c>
      <c r="F79" s="12"/>
      <c r="G79" s="118"/>
      <c r="I79" s="2">
        <v>1</v>
      </c>
      <c r="J79" s="6" t="str">
        <f t="shared" si="6"/>
        <v/>
      </c>
      <c r="K79" s="6" t="str">
        <f t="shared" si="8"/>
        <v/>
      </c>
      <c r="L79" s="6" t="str">
        <f t="shared" si="5"/>
        <v/>
      </c>
      <c r="M79" s="6" t="str">
        <f>IF($F79="○",IF(G79&lt;&gt;"",G79,""),"")</f>
        <v/>
      </c>
    </row>
    <row r="80" spans="1:13" x14ac:dyDescent="0.2">
      <c r="A80" s="78"/>
      <c r="B80" s="91" t="s">
        <v>280</v>
      </c>
      <c r="C80" s="90"/>
      <c r="D80" s="88" t="s">
        <v>281</v>
      </c>
      <c r="E80" s="82" t="s">
        <v>282</v>
      </c>
      <c r="F80" s="12"/>
      <c r="G80" s="116"/>
      <c r="I80" s="2">
        <v>1</v>
      </c>
      <c r="J80" s="6" t="str">
        <f t="shared" si="6"/>
        <v/>
      </c>
      <c r="K80" s="6" t="str">
        <f>IF($F80="○",$B$80,"")</f>
        <v/>
      </c>
      <c r="L80" s="6" t="str">
        <f t="shared" si="5"/>
        <v/>
      </c>
    </row>
    <row r="81" spans="1:13" x14ac:dyDescent="0.2">
      <c r="A81" s="78"/>
      <c r="B81" s="79" t="s">
        <v>283</v>
      </c>
      <c r="C81" s="80"/>
      <c r="D81" s="88" t="s">
        <v>284</v>
      </c>
      <c r="E81" s="82" t="s">
        <v>285</v>
      </c>
      <c r="F81" s="12"/>
      <c r="G81" s="116"/>
      <c r="I81" s="2">
        <v>1</v>
      </c>
      <c r="J81" s="6" t="str">
        <f t="shared" si="6"/>
        <v/>
      </c>
      <c r="K81" s="6" t="str">
        <f>IF($F81="○",$B$80,"")</f>
        <v/>
      </c>
      <c r="L81" s="6" t="str">
        <f t="shared" si="5"/>
        <v/>
      </c>
    </row>
    <row r="82" spans="1:13" x14ac:dyDescent="0.2">
      <c r="A82" s="78"/>
      <c r="B82" s="92"/>
      <c r="C82" s="80"/>
      <c r="D82" s="88" t="s">
        <v>286</v>
      </c>
      <c r="E82" s="82" t="s">
        <v>287</v>
      </c>
      <c r="F82" s="12"/>
      <c r="G82" s="119"/>
      <c r="I82" s="2">
        <v>1</v>
      </c>
      <c r="J82" s="6" t="str">
        <f t="shared" si="6"/>
        <v/>
      </c>
      <c r="K82" s="6" t="str">
        <f>IF($F82="○",$B$80,"")</f>
        <v/>
      </c>
      <c r="L82" s="6" t="str">
        <f t="shared" si="5"/>
        <v/>
      </c>
    </row>
    <row r="83" spans="1:13" x14ac:dyDescent="0.2">
      <c r="A83" s="78"/>
      <c r="B83" s="93"/>
      <c r="C83" s="84"/>
      <c r="D83" s="89" t="s">
        <v>288</v>
      </c>
      <c r="E83" s="82" t="s">
        <v>115</v>
      </c>
      <c r="F83" s="12"/>
      <c r="G83" s="118"/>
      <c r="I83" s="2">
        <v>1</v>
      </c>
      <c r="J83" s="6" t="str">
        <f t="shared" si="6"/>
        <v/>
      </c>
      <c r="K83" s="6" t="str">
        <f>IF($F83="○",$B$80,"")</f>
        <v/>
      </c>
      <c r="L83" s="6" t="str">
        <f t="shared" si="5"/>
        <v/>
      </c>
      <c r="M83" s="6" t="str">
        <f>IF($F83="○",IF(G83&lt;&gt;"",G83,""),"")</f>
        <v/>
      </c>
    </row>
    <row r="84" spans="1:13" x14ac:dyDescent="0.2">
      <c r="A84" s="78"/>
      <c r="B84" s="91" t="s">
        <v>289</v>
      </c>
      <c r="C84" s="90"/>
      <c r="D84" s="88" t="s">
        <v>290</v>
      </c>
      <c r="E84" s="82" t="s">
        <v>291</v>
      </c>
      <c r="F84" s="12"/>
      <c r="G84" s="116"/>
      <c r="I84" s="2">
        <v>1</v>
      </c>
      <c r="J84" s="6" t="str">
        <f t="shared" si="6"/>
        <v/>
      </c>
      <c r="K84" s="6" t="str">
        <f t="shared" ref="K84:K89" si="9">IF($F84="○",$B$84,"")</f>
        <v/>
      </c>
      <c r="L84" s="6" t="str">
        <f t="shared" si="5"/>
        <v/>
      </c>
    </row>
    <row r="85" spans="1:13" x14ac:dyDescent="0.2">
      <c r="A85" s="78"/>
      <c r="B85" s="79" t="s">
        <v>292</v>
      </c>
      <c r="C85" s="80"/>
      <c r="D85" s="88" t="s">
        <v>293</v>
      </c>
      <c r="E85" s="82" t="s">
        <v>294</v>
      </c>
      <c r="F85" s="12"/>
      <c r="G85" s="116"/>
      <c r="I85" s="2">
        <v>1</v>
      </c>
      <c r="J85" s="6" t="str">
        <f t="shared" si="6"/>
        <v/>
      </c>
      <c r="K85" s="6" t="str">
        <f t="shared" si="9"/>
        <v/>
      </c>
      <c r="L85" s="6" t="str">
        <f t="shared" si="5"/>
        <v/>
      </c>
    </row>
    <row r="86" spans="1:13" x14ac:dyDescent="0.2">
      <c r="A86" s="78"/>
      <c r="B86" s="92" t="s">
        <v>295</v>
      </c>
      <c r="C86" s="80"/>
      <c r="D86" s="88" t="s">
        <v>296</v>
      </c>
      <c r="E86" s="82" t="s">
        <v>297</v>
      </c>
      <c r="F86" s="12"/>
      <c r="G86" s="116"/>
      <c r="I86" s="2">
        <v>1</v>
      </c>
      <c r="J86" s="6" t="str">
        <f t="shared" si="6"/>
        <v/>
      </c>
      <c r="K86" s="6" t="str">
        <f t="shared" si="9"/>
        <v/>
      </c>
      <c r="L86" s="6" t="str">
        <f t="shared" si="5"/>
        <v/>
      </c>
    </row>
    <row r="87" spans="1:13" x14ac:dyDescent="0.2">
      <c r="A87" s="78"/>
      <c r="B87" s="92"/>
      <c r="C87" s="80"/>
      <c r="D87" s="88" t="s">
        <v>298</v>
      </c>
      <c r="E87" s="82" t="s">
        <v>299</v>
      </c>
      <c r="F87" s="12"/>
      <c r="G87" s="116"/>
      <c r="I87" s="2">
        <v>1</v>
      </c>
      <c r="J87" s="6" t="str">
        <f t="shared" si="6"/>
        <v/>
      </c>
      <c r="K87" s="6" t="str">
        <f t="shared" si="9"/>
        <v/>
      </c>
      <c r="L87" s="6" t="str">
        <f t="shared" si="5"/>
        <v/>
      </c>
    </row>
    <row r="88" spans="1:13" x14ac:dyDescent="0.2">
      <c r="A88" s="78"/>
      <c r="B88" s="92"/>
      <c r="C88" s="80"/>
      <c r="D88" s="88" t="s">
        <v>300</v>
      </c>
      <c r="E88" s="82" t="s">
        <v>301</v>
      </c>
      <c r="F88" s="12"/>
      <c r="G88" s="116"/>
      <c r="I88" s="2">
        <v>1</v>
      </c>
      <c r="J88" s="6" t="str">
        <f t="shared" si="6"/>
        <v/>
      </c>
      <c r="K88" s="6" t="str">
        <f t="shared" si="9"/>
        <v/>
      </c>
      <c r="L88" s="6" t="str">
        <f t="shared" si="5"/>
        <v/>
      </c>
    </row>
    <row r="89" spans="1:13" x14ac:dyDescent="0.2">
      <c r="A89" s="78"/>
      <c r="B89" s="93"/>
      <c r="C89" s="84"/>
      <c r="D89" s="89" t="s">
        <v>302</v>
      </c>
      <c r="E89" s="82" t="s">
        <v>115</v>
      </c>
      <c r="F89" s="12"/>
      <c r="G89" s="118"/>
      <c r="I89" s="2">
        <v>1</v>
      </c>
      <c r="J89" s="6" t="str">
        <f t="shared" si="6"/>
        <v/>
      </c>
      <c r="K89" s="6" t="str">
        <f t="shared" si="9"/>
        <v/>
      </c>
      <c r="L89" s="6" t="str">
        <f t="shared" si="5"/>
        <v/>
      </c>
      <c r="M89" s="6" t="str">
        <f>IF($F89="○",IF(G89&lt;&gt;"",G89,""),"")</f>
        <v/>
      </c>
    </row>
    <row r="90" spans="1:13" x14ac:dyDescent="0.2">
      <c r="A90" s="78"/>
      <c r="B90" s="91" t="s">
        <v>303</v>
      </c>
      <c r="C90" s="90"/>
      <c r="D90" s="88" t="s">
        <v>304</v>
      </c>
      <c r="E90" s="82" t="s">
        <v>305</v>
      </c>
      <c r="F90" s="12"/>
      <c r="G90" s="116"/>
      <c r="I90" s="2">
        <v>1</v>
      </c>
      <c r="J90" s="6" t="str">
        <f t="shared" si="6"/>
        <v/>
      </c>
      <c r="K90" s="6" t="str">
        <f>IF($F90="○",$B$90,"")</f>
        <v/>
      </c>
      <c r="L90" s="6" t="str">
        <f t="shared" si="5"/>
        <v/>
      </c>
    </row>
    <row r="91" spans="1:13" x14ac:dyDescent="0.2">
      <c r="A91" s="78"/>
      <c r="B91" s="79" t="s">
        <v>306</v>
      </c>
      <c r="C91" s="80"/>
      <c r="D91" s="88" t="s">
        <v>307</v>
      </c>
      <c r="E91" s="82" t="s">
        <v>308</v>
      </c>
      <c r="F91" s="12"/>
      <c r="G91" s="116"/>
      <c r="I91" s="2">
        <v>1</v>
      </c>
      <c r="J91" s="6" t="str">
        <f t="shared" si="6"/>
        <v/>
      </c>
      <c r="K91" s="6" t="str">
        <f>IF($F91="○",$B$90,"")</f>
        <v/>
      </c>
      <c r="L91" s="6" t="str">
        <f t="shared" si="5"/>
        <v/>
      </c>
    </row>
    <row r="92" spans="1:13" x14ac:dyDescent="0.2">
      <c r="A92" s="78"/>
      <c r="B92" s="92"/>
      <c r="C92" s="80"/>
      <c r="D92" s="88" t="s">
        <v>309</v>
      </c>
      <c r="E92" s="82" t="s">
        <v>310</v>
      </c>
      <c r="F92" s="12"/>
      <c r="G92" s="116"/>
      <c r="I92" s="2">
        <v>1</v>
      </c>
      <c r="J92" s="6" t="str">
        <f t="shared" si="6"/>
        <v/>
      </c>
      <c r="K92" s="6" t="str">
        <f>IF($F92="○",$B$90,"")</f>
        <v/>
      </c>
      <c r="L92" s="6" t="str">
        <f t="shared" si="5"/>
        <v/>
      </c>
    </row>
    <row r="93" spans="1:13" x14ac:dyDescent="0.2">
      <c r="A93" s="78"/>
      <c r="B93" s="93"/>
      <c r="C93" s="84"/>
      <c r="D93" s="89" t="s">
        <v>311</v>
      </c>
      <c r="E93" s="82" t="s">
        <v>115</v>
      </c>
      <c r="F93" s="12"/>
      <c r="G93" s="118"/>
      <c r="I93" s="2">
        <v>1</v>
      </c>
      <c r="J93" s="6" t="str">
        <f t="shared" si="6"/>
        <v/>
      </c>
      <c r="K93" s="6" t="str">
        <f>IF($F93="○",$B$90,"")</f>
        <v/>
      </c>
      <c r="L93" s="6" t="str">
        <f t="shared" si="5"/>
        <v/>
      </c>
      <c r="M93" s="6" t="str">
        <f>IF($F93="○",IF(G93&lt;&gt;"",G93,""),"")</f>
        <v/>
      </c>
    </row>
    <row r="94" spans="1:13" x14ac:dyDescent="0.2">
      <c r="A94" s="78"/>
      <c r="B94" s="91" t="s">
        <v>312</v>
      </c>
      <c r="C94" s="90"/>
      <c r="D94" s="88" t="s">
        <v>313</v>
      </c>
      <c r="E94" s="82" t="s">
        <v>314</v>
      </c>
      <c r="F94" s="12"/>
      <c r="G94" s="116"/>
      <c r="I94" s="2">
        <v>1</v>
      </c>
      <c r="J94" s="6" t="str">
        <f t="shared" si="6"/>
        <v/>
      </c>
      <c r="K94" s="6" t="str">
        <f t="shared" ref="K94:K99" si="10">IF($F94="○",$B$94,"")</f>
        <v/>
      </c>
      <c r="L94" s="6" t="str">
        <f t="shared" si="5"/>
        <v/>
      </c>
    </row>
    <row r="95" spans="1:13" x14ac:dyDescent="0.2">
      <c r="A95" s="78"/>
      <c r="B95" s="79" t="s">
        <v>315</v>
      </c>
      <c r="C95" s="80"/>
      <c r="D95" s="88" t="s">
        <v>316</v>
      </c>
      <c r="E95" s="82" t="s">
        <v>317</v>
      </c>
      <c r="F95" s="12"/>
      <c r="G95" s="116"/>
      <c r="I95" s="2">
        <v>1</v>
      </c>
      <c r="J95" s="6" t="str">
        <f t="shared" si="6"/>
        <v/>
      </c>
      <c r="K95" s="6" t="str">
        <f t="shared" si="10"/>
        <v/>
      </c>
      <c r="L95" s="6" t="str">
        <f t="shared" si="5"/>
        <v/>
      </c>
    </row>
    <row r="96" spans="1:13" x14ac:dyDescent="0.2">
      <c r="A96" s="78"/>
      <c r="B96" s="92" t="s">
        <v>318</v>
      </c>
      <c r="C96" s="80"/>
      <c r="D96" s="88" t="s">
        <v>319</v>
      </c>
      <c r="E96" s="82" t="s">
        <v>320</v>
      </c>
      <c r="F96" s="12"/>
      <c r="G96" s="116"/>
      <c r="I96" s="2">
        <v>1</v>
      </c>
      <c r="J96" s="6" t="str">
        <f t="shared" si="6"/>
        <v/>
      </c>
      <c r="K96" s="6" t="str">
        <f t="shared" si="10"/>
        <v/>
      </c>
      <c r="L96" s="6" t="str">
        <f t="shared" si="5"/>
        <v/>
      </c>
    </row>
    <row r="97" spans="1:13" x14ac:dyDescent="0.2">
      <c r="A97" s="78"/>
      <c r="B97" s="92"/>
      <c r="C97" s="80"/>
      <c r="D97" s="88" t="s">
        <v>321</v>
      </c>
      <c r="E97" s="82" t="s">
        <v>322</v>
      </c>
      <c r="F97" s="12"/>
      <c r="G97" s="116"/>
      <c r="I97" s="2">
        <v>1</v>
      </c>
      <c r="J97" s="6" t="str">
        <f t="shared" si="6"/>
        <v/>
      </c>
      <c r="K97" s="6" t="str">
        <f t="shared" si="10"/>
        <v/>
      </c>
      <c r="L97" s="6" t="str">
        <f t="shared" si="5"/>
        <v/>
      </c>
    </row>
    <row r="98" spans="1:13" x14ac:dyDescent="0.2">
      <c r="A98" s="78"/>
      <c r="B98" s="92"/>
      <c r="C98" s="80"/>
      <c r="D98" s="88" t="s">
        <v>323</v>
      </c>
      <c r="E98" s="82" t="s">
        <v>324</v>
      </c>
      <c r="F98" s="12"/>
      <c r="G98" s="116"/>
      <c r="I98" s="2">
        <v>1</v>
      </c>
      <c r="J98" s="6" t="str">
        <f t="shared" si="6"/>
        <v/>
      </c>
      <c r="K98" s="6" t="str">
        <f t="shared" si="10"/>
        <v/>
      </c>
      <c r="L98" s="6" t="str">
        <f t="shared" si="5"/>
        <v/>
      </c>
    </row>
    <row r="99" spans="1:13" x14ac:dyDescent="0.2">
      <c r="A99" s="78"/>
      <c r="B99" s="93"/>
      <c r="C99" s="84"/>
      <c r="D99" s="89" t="s">
        <v>325</v>
      </c>
      <c r="E99" s="82" t="s">
        <v>115</v>
      </c>
      <c r="F99" s="12"/>
      <c r="G99" s="118"/>
      <c r="I99" s="2">
        <v>1</v>
      </c>
      <c r="J99" s="6" t="str">
        <f t="shared" si="6"/>
        <v/>
      </c>
      <c r="K99" s="6" t="str">
        <f t="shared" si="10"/>
        <v/>
      </c>
      <c r="L99" s="6" t="str">
        <f t="shared" si="5"/>
        <v/>
      </c>
      <c r="M99" s="6" t="str">
        <f>IF($F99="○",IF(G99&lt;&gt;"",G99,""),"")</f>
        <v/>
      </c>
    </row>
    <row r="100" spans="1:13" x14ac:dyDescent="0.2">
      <c r="A100" s="78"/>
      <c r="B100" s="86" t="s">
        <v>326</v>
      </c>
      <c r="C100" s="90"/>
      <c r="D100" s="88" t="s">
        <v>327</v>
      </c>
      <c r="E100" s="82" t="s">
        <v>328</v>
      </c>
      <c r="F100" s="12"/>
      <c r="G100" s="116"/>
      <c r="I100" s="2">
        <v>1</v>
      </c>
      <c r="J100" s="6" t="str">
        <f t="shared" si="6"/>
        <v/>
      </c>
      <c r="K100" s="6" t="str">
        <f>IF($F100="○",$B$100,"")</f>
        <v/>
      </c>
      <c r="L100" s="6" t="str">
        <f t="shared" si="5"/>
        <v/>
      </c>
    </row>
    <row r="101" spans="1:13" x14ac:dyDescent="0.2">
      <c r="A101" s="78"/>
      <c r="B101" s="79" t="s">
        <v>329</v>
      </c>
      <c r="C101" s="80"/>
      <c r="D101" s="88" t="s">
        <v>330</v>
      </c>
      <c r="E101" s="82" t="s">
        <v>331</v>
      </c>
      <c r="F101" s="12"/>
      <c r="G101" s="116"/>
      <c r="I101" s="2">
        <v>1</v>
      </c>
      <c r="J101" s="6" t="str">
        <f t="shared" si="6"/>
        <v/>
      </c>
      <c r="K101" s="6" t="str">
        <f>IF($F101="○",$B$100,"")</f>
        <v/>
      </c>
      <c r="L101" s="6" t="str">
        <f t="shared" si="5"/>
        <v/>
      </c>
    </row>
    <row r="102" spans="1:13" x14ac:dyDescent="0.2">
      <c r="A102" s="78"/>
      <c r="B102" s="83"/>
      <c r="C102" s="84"/>
      <c r="D102" s="89" t="s">
        <v>332</v>
      </c>
      <c r="E102" s="82" t="s">
        <v>115</v>
      </c>
      <c r="F102" s="12"/>
      <c r="G102" s="118"/>
      <c r="I102" s="2">
        <v>1</v>
      </c>
      <c r="J102" s="6" t="str">
        <f t="shared" si="6"/>
        <v/>
      </c>
      <c r="K102" s="6" t="str">
        <f>IF($F102="○",$B$100,"")</f>
        <v/>
      </c>
      <c r="L102" s="6" t="str">
        <f t="shared" si="5"/>
        <v/>
      </c>
      <c r="M102" s="6" t="str">
        <f>IF($F102="○",IF(G102&lt;&gt;"",G102,""),"")</f>
        <v/>
      </c>
    </row>
    <row r="103" spans="1:13" x14ac:dyDescent="0.2">
      <c r="A103" s="78"/>
      <c r="B103" s="91" t="s">
        <v>333</v>
      </c>
      <c r="C103" s="90"/>
      <c r="D103" s="88" t="s">
        <v>334</v>
      </c>
      <c r="E103" s="82" t="s">
        <v>335</v>
      </c>
      <c r="F103" s="12"/>
      <c r="G103" s="116"/>
      <c r="I103" s="2">
        <v>1</v>
      </c>
      <c r="J103" s="6" t="str">
        <f t="shared" si="6"/>
        <v/>
      </c>
      <c r="K103" s="6" t="str">
        <f>IF($F103="○",$B$103,"")</f>
        <v/>
      </c>
      <c r="L103" s="6" t="str">
        <f t="shared" si="5"/>
        <v/>
      </c>
    </row>
    <row r="104" spans="1:13" x14ac:dyDescent="0.2">
      <c r="A104" s="78"/>
      <c r="B104" s="79" t="s">
        <v>336</v>
      </c>
      <c r="C104" s="80"/>
      <c r="D104" s="88" t="s">
        <v>337</v>
      </c>
      <c r="E104" s="82" t="s">
        <v>338</v>
      </c>
      <c r="F104" s="12"/>
      <c r="G104" s="116"/>
      <c r="I104" s="2">
        <v>1</v>
      </c>
      <c r="J104" s="6" t="str">
        <f t="shared" si="6"/>
        <v/>
      </c>
      <c r="K104" s="6" t="str">
        <f>IF($F104="○",$B$103,"")</f>
        <v/>
      </c>
      <c r="L104" s="6" t="str">
        <f t="shared" si="5"/>
        <v/>
      </c>
    </row>
    <row r="105" spans="1:13" x14ac:dyDescent="0.2">
      <c r="A105" s="78"/>
      <c r="B105" s="93"/>
      <c r="C105" s="84"/>
      <c r="D105" s="89" t="s">
        <v>339</v>
      </c>
      <c r="E105" s="82" t="s">
        <v>115</v>
      </c>
      <c r="F105" s="12"/>
      <c r="G105" s="118"/>
      <c r="I105" s="2">
        <v>1</v>
      </c>
      <c r="J105" s="6" t="str">
        <f t="shared" si="6"/>
        <v/>
      </c>
      <c r="K105" s="6" t="str">
        <f>IF($F105="○",$B$103,"")</f>
        <v/>
      </c>
      <c r="L105" s="6" t="str">
        <f t="shared" si="5"/>
        <v/>
      </c>
      <c r="M105" s="6" t="str">
        <f>IF($F105="○",IF(G105&lt;&gt;"",G105,""),"")</f>
        <v/>
      </c>
    </row>
    <row r="106" spans="1:13" x14ac:dyDescent="0.2">
      <c r="A106" s="78"/>
      <c r="B106" s="91" t="s">
        <v>340</v>
      </c>
      <c r="C106" s="90"/>
      <c r="D106" s="88" t="s">
        <v>341</v>
      </c>
      <c r="E106" s="82" t="s">
        <v>342</v>
      </c>
      <c r="F106" s="12"/>
      <c r="G106" s="116"/>
      <c r="I106" s="2">
        <v>1</v>
      </c>
      <c r="J106" s="6" t="str">
        <f t="shared" si="6"/>
        <v/>
      </c>
      <c r="K106" s="6" t="str">
        <f>IF($F106="○",$B$106,"")</f>
        <v/>
      </c>
      <c r="L106" s="6" t="str">
        <f t="shared" si="5"/>
        <v/>
      </c>
    </row>
    <row r="107" spans="1:13" x14ac:dyDescent="0.2">
      <c r="A107" s="78"/>
      <c r="B107" s="79" t="s">
        <v>343</v>
      </c>
      <c r="C107" s="80"/>
      <c r="D107" s="88" t="s">
        <v>344</v>
      </c>
      <c r="E107" s="82" t="s">
        <v>345</v>
      </c>
      <c r="F107" s="12"/>
      <c r="G107" s="116"/>
      <c r="I107" s="2">
        <v>1</v>
      </c>
      <c r="J107" s="6" t="str">
        <f t="shared" si="6"/>
        <v/>
      </c>
      <c r="K107" s="6" t="str">
        <f>IF($F107="○",$B$106,"")</f>
        <v/>
      </c>
      <c r="L107" s="6" t="str">
        <f t="shared" si="5"/>
        <v/>
      </c>
    </row>
    <row r="108" spans="1:13" x14ac:dyDescent="0.2">
      <c r="A108" s="78"/>
      <c r="B108" s="92" t="s">
        <v>346</v>
      </c>
      <c r="C108" s="80"/>
      <c r="D108" s="88" t="s">
        <v>347</v>
      </c>
      <c r="E108" s="82" t="s">
        <v>348</v>
      </c>
      <c r="F108" s="12"/>
      <c r="G108" s="116"/>
      <c r="I108" s="2">
        <v>1</v>
      </c>
      <c r="J108" s="6" t="str">
        <f t="shared" si="6"/>
        <v/>
      </c>
      <c r="K108" s="6" t="str">
        <f>IF($F108="○",$B$106,"")</f>
        <v/>
      </c>
      <c r="L108" s="6" t="str">
        <f t="shared" si="5"/>
        <v/>
      </c>
    </row>
    <row r="109" spans="1:13" x14ac:dyDescent="0.2">
      <c r="A109" s="78"/>
      <c r="B109" s="92"/>
      <c r="C109" s="80"/>
      <c r="D109" s="88" t="s">
        <v>349</v>
      </c>
      <c r="E109" s="82" t="s">
        <v>350</v>
      </c>
      <c r="F109" s="12"/>
      <c r="G109" s="116"/>
      <c r="I109" s="2">
        <v>1</v>
      </c>
      <c r="J109" s="6" t="str">
        <f t="shared" si="6"/>
        <v/>
      </c>
      <c r="K109" s="6" t="str">
        <f>IF($F109="○",$B$106,"")</f>
        <v/>
      </c>
      <c r="L109" s="6" t="str">
        <f t="shared" si="5"/>
        <v/>
      </c>
    </row>
    <row r="110" spans="1:13" x14ac:dyDescent="0.2">
      <c r="A110" s="78"/>
      <c r="B110" s="93"/>
      <c r="C110" s="84"/>
      <c r="D110" s="89" t="s">
        <v>351</v>
      </c>
      <c r="E110" s="82" t="s">
        <v>115</v>
      </c>
      <c r="F110" s="12"/>
      <c r="G110" s="118"/>
      <c r="I110" s="2">
        <v>1</v>
      </c>
      <c r="J110" s="6" t="str">
        <f t="shared" si="6"/>
        <v/>
      </c>
      <c r="K110" s="6" t="str">
        <f>IF($F110="○",$B$106,"")</f>
        <v/>
      </c>
      <c r="L110" s="6" t="str">
        <f t="shared" si="5"/>
        <v/>
      </c>
      <c r="M110" s="6" t="str">
        <f>IF($F110="○",IF(G110&lt;&gt;"",G110,""),"")</f>
        <v/>
      </c>
    </row>
    <row r="111" spans="1:13" x14ac:dyDescent="0.2">
      <c r="A111" s="78"/>
      <c r="B111" s="91" t="s">
        <v>352</v>
      </c>
      <c r="C111" s="90"/>
      <c r="D111" s="88" t="s">
        <v>353</v>
      </c>
      <c r="E111" s="82" t="s">
        <v>354</v>
      </c>
      <c r="F111" s="12"/>
      <c r="G111" s="116"/>
      <c r="I111" s="2">
        <v>1</v>
      </c>
      <c r="J111" s="6" t="str">
        <f t="shared" si="6"/>
        <v/>
      </c>
      <c r="K111" s="6" t="str">
        <f>IF($F111="○",$B$111,"")</f>
        <v/>
      </c>
      <c r="L111" s="6" t="str">
        <f t="shared" si="5"/>
        <v/>
      </c>
    </row>
    <row r="112" spans="1:13" x14ac:dyDescent="0.2">
      <c r="A112" s="78"/>
      <c r="B112" s="79" t="s">
        <v>115</v>
      </c>
      <c r="C112" s="98"/>
      <c r="D112" s="88" t="s">
        <v>355</v>
      </c>
      <c r="E112" s="82" t="s">
        <v>356</v>
      </c>
      <c r="F112" s="12"/>
      <c r="G112" s="116"/>
      <c r="I112" s="2">
        <v>1</v>
      </c>
      <c r="J112" s="6" t="str">
        <f t="shared" si="6"/>
        <v/>
      </c>
      <c r="K112" s="6" t="str">
        <f>IF($F112="○",$B$111,"")</f>
        <v/>
      </c>
      <c r="L112" s="6" t="str">
        <f t="shared" si="5"/>
        <v/>
      </c>
    </row>
    <row r="113" spans="1:13" x14ac:dyDescent="0.2">
      <c r="A113" s="78"/>
      <c r="B113" s="100"/>
      <c r="C113" s="98"/>
      <c r="D113" s="88" t="s">
        <v>357</v>
      </c>
      <c r="E113" s="82" t="s">
        <v>358</v>
      </c>
      <c r="F113" s="12"/>
      <c r="G113" s="116"/>
      <c r="I113" s="2">
        <v>1</v>
      </c>
      <c r="J113" s="6" t="str">
        <f t="shared" si="6"/>
        <v/>
      </c>
      <c r="K113" s="6" t="str">
        <f>IF($F113="○",$B$111,"")</f>
        <v/>
      </c>
      <c r="L113" s="6" t="str">
        <f t="shared" si="5"/>
        <v/>
      </c>
    </row>
    <row r="114" spans="1:13" ht="15" thickBot="1" x14ac:dyDescent="0.25">
      <c r="A114" s="94"/>
      <c r="B114" s="101"/>
      <c r="C114" s="96"/>
      <c r="D114" s="102" t="s">
        <v>359</v>
      </c>
      <c r="E114" s="103" t="s">
        <v>115</v>
      </c>
      <c r="F114" s="104"/>
      <c r="G114" s="105"/>
      <c r="I114" s="2">
        <v>1</v>
      </c>
      <c r="J114" s="6" t="str">
        <f t="shared" si="6"/>
        <v/>
      </c>
      <c r="K114" s="6" t="str">
        <f>IF($F114="○",$B$111,"")</f>
        <v/>
      </c>
      <c r="L114" s="6" t="str">
        <f t="shared" si="5"/>
        <v/>
      </c>
      <c r="M114" s="6" t="str">
        <f>IF($F114="○",IF(G114&lt;&gt;"",G114,""),"")</f>
        <v/>
      </c>
    </row>
    <row r="115" spans="1:13" x14ac:dyDescent="0.45">
      <c r="A115" s="6" t="s">
        <v>360</v>
      </c>
      <c r="B115" s="6"/>
      <c r="F115" s="106"/>
    </row>
    <row r="116" spans="1:13" ht="15" thickBot="1" x14ac:dyDescent="0.5">
      <c r="A116" s="6" t="s">
        <v>361</v>
      </c>
    </row>
    <row r="117" spans="1:13" ht="27" thickBot="1" x14ac:dyDescent="0.5">
      <c r="A117" s="109" t="s">
        <v>97</v>
      </c>
      <c r="B117" s="185" t="s">
        <v>362</v>
      </c>
      <c r="C117" s="186"/>
      <c r="D117" s="186"/>
      <c r="E117" s="187"/>
      <c r="J117" s="6" t="s">
        <v>362</v>
      </c>
    </row>
    <row r="118" spans="1:13" x14ac:dyDescent="0.45">
      <c r="A118" s="110" t="s">
        <v>104</v>
      </c>
      <c r="B118" s="188"/>
      <c r="C118" s="189"/>
      <c r="D118" s="189"/>
      <c r="E118" s="190"/>
      <c r="I118" s="2">
        <v>2</v>
      </c>
      <c r="J118" s="6" t="str">
        <f t="shared" ref="J118:J129" si="11">IF(B118&lt;&gt;"",B118,"")</f>
        <v/>
      </c>
    </row>
    <row r="119" spans="1:13" x14ac:dyDescent="0.45">
      <c r="A119" s="111" t="s">
        <v>108</v>
      </c>
      <c r="B119" s="174"/>
      <c r="C119" s="175"/>
      <c r="D119" s="175"/>
      <c r="E119" s="176"/>
      <c r="I119" s="2">
        <v>2</v>
      </c>
      <c r="J119" s="6" t="str">
        <f t="shared" si="11"/>
        <v/>
      </c>
      <c r="K119" s="6" t="str">
        <f>IF(B119&lt;&gt;"",B119,"")</f>
        <v/>
      </c>
    </row>
    <row r="120" spans="1:13" x14ac:dyDescent="0.45">
      <c r="A120" s="111" t="s">
        <v>76</v>
      </c>
      <c r="B120" s="168"/>
      <c r="C120" s="169"/>
      <c r="D120" s="169"/>
      <c r="E120" s="170"/>
      <c r="I120" s="2">
        <v>2</v>
      </c>
      <c r="J120" s="6" t="str">
        <f t="shared" si="11"/>
        <v/>
      </c>
      <c r="K120" s="6" t="str">
        <f>IF(B120&lt;&gt;"",B120,"")</f>
        <v/>
      </c>
    </row>
    <row r="121" spans="1:13" x14ac:dyDescent="0.45">
      <c r="A121" s="111" t="s">
        <v>77</v>
      </c>
      <c r="B121" s="171"/>
      <c r="C121" s="172"/>
      <c r="D121" s="172"/>
      <c r="E121" s="173"/>
      <c r="I121" s="2">
        <v>2</v>
      </c>
      <c r="J121" s="6" t="str">
        <f t="shared" si="11"/>
        <v/>
      </c>
      <c r="K121" s="6" t="str">
        <f>IF(B121&lt;&gt;"",B121,"")</f>
        <v/>
      </c>
    </row>
    <row r="122" spans="1:13" x14ac:dyDescent="0.45">
      <c r="A122" s="111" t="s">
        <v>78</v>
      </c>
      <c r="B122" s="171"/>
      <c r="C122" s="172"/>
      <c r="D122" s="172"/>
      <c r="E122" s="173"/>
      <c r="I122" s="2">
        <v>2</v>
      </c>
      <c r="J122" s="6" t="str">
        <f t="shared" si="11"/>
        <v/>
      </c>
      <c r="K122" s="6" t="str">
        <f>IF(B122&lt;&gt;"",B122,"")</f>
        <v/>
      </c>
    </row>
    <row r="123" spans="1:13" ht="15" thickBot="1" x14ac:dyDescent="0.5">
      <c r="A123" s="112"/>
      <c r="B123" s="180"/>
      <c r="C123" s="181"/>
      <c r="D123" s="181"/>
      <c r="E123" s="182"/>
      <c r="I123" s="2">
        <v>2</v>
      </c>
      <c r="J123" s="6" t="str">
        <f t="shared" si="11"/>
        <v/>
      </c>
      <c r="K123" s="6" t="str">
        <f>IF(B123&lt;&gt;"",B123,"")</f>
        <v/>
      </c>
    </row>
    <row r="124" spans="1:13" x14ac:dyDescent="0.45">
      <c r="A124" s="111" t="s">
        <v>250</v>
      </c>
      <c r="B124" s="171"/>
      <c r="C124" s="172"/>
      <c r="D124" s="172"/>
      <c r="E124" s="173"/>
      <c r="I124" s="2">
        <v>3</v>
      </c>
      <c r="J124" s="6" t="str">
        <f t="shared" si="11"/>
        <v/>
      </c>
    </row>
    <row r="125" spans="1:13" x14ac:dyDescent="0.45">
      <c r="A125" s="111" t="s">
        <v>254</v>
      </c>
      <c r="B125" s="174"/>
      <c r="C125" s="175"/>
      <c r="D125" s="175"/>
      <c r="E125" s="176"/>
      <c r="I125" s="2">
        <v>3</v>
      </c>
      <c r="J125" s="6" t="str">
        <f t="shared" si="11"/>
        <v/>
      </c>
      <c r="K125" s="6" t="str">
        <f>IF(B125&lt;&gt;"",B125,"")</f>
        <v/>
      </c>
    </row>
    <row r="126" spans="1:13" x14ac:dyDescent="0.45">
      <c r="A126" s="111" t="s">
        <v>258</v>
      </c>
      <c r="B126" s="168"/>
      <c r="C126" s="169"/>
      <c r="D126" s="169"/>
      <c r="E126" s="170"/>
      <c r="I126" s="2">
        <v>3</v>
      </c>
      <c r="J126" s="6" t="str">
        <f t="shared" si="11"/>
        <v/>
      </c>
      <c r="K126" s="6" t="str">
        <f>IF(B126&lt;&gt;"",B126,"")</f>
        <v/>
      </c>
    </row>
    <row r="127" spans="1:13" x14ac:dyDescent="0.45">
      <c r="A127" s="111" t="s">
        <v>261</v>
      </c>
      <c r="B127" s="171"/>
      <c r="C127" s="172"/>
      <c r="D127" s="172"/>
      <c r="E127" s="173"/>
      <c r="I127" s="2">
        <v>3</v>
      </c>
      <c r="J127" s="6" t="str">
        <f t="shared" si="11"/>
        <v/>
      </c>
      <c r="K127" s="6" t="str">
        <f>IF(B127&lt;&gt;"",B127,"")</f>
        <v/>
      </c>
    </row>
    <row r="128" spans="1:13" x14ac:dyDescent="0.45">
      <c r="A128" s="111" t="s">
        <v>78</v>
      </c>
      <c r="B128" s="174"/>
      <c r="C128" s="175"/>
      <c r="D128" s="175"/>
      <c r="E128" s="176"/>
      <c r="I128" s="2">
        <v>3</v>
      </c>
      <c r="J128" s="6" t="str">
        <f t="shared" si="11"/>
        <v/>
      </c>
      <c r="K128" s="6" t="str">
        <f>IF(B128&lt;&gt;"",B128,"")</f>
        <v/>
      </c>
    </row>
    <row r="129" spans="1:11" ht="15" thickBot="1" x14ac:dyDescent="0.5">
      <c r="A129" s="112"/>
      <c r="B129" s="177"/>
      <c r="C129" s="178"/>
      <c r="D129" s="178"/>
      <c r="E129" s="179"/>
      <c r="I129" s="2">
        <v>3</v>
      </c>
      <c r="J129" s="6" t="str">
        <f t="shared" si="11"/>
        <v/>
      </c>
      <c r="K129" s="6" t="str">
        <f>IF(B129&lt;&gt;"",B129,"")</f>
        <v/>
      </c>
    </row>
  </sheetData>
  <mergeCells count="16">
    <mergeCell ref="B119:E119"/>
    <mergeCell ref="D1:F1"/>
    <mergeCell ref="B2:C2"/>
    <mergeCell ref="D2:E2"/>
    <mergeCell ref="B117:E117"/>
    <mergeCell ref="B118:E118"/>
    <mergeCell ref="B126:E126"/>
    <mergeCell ref="B127:E127"/>
    <mergeCell ref="B128:E128"/>
    <mergeCell ref="B129:E129"/>
    <mergeCell ref="B120:E120"/>
    <mergeCell ref="B121:E121"/>
    <mergeCell ref="B122:E122"/>
    <mergeCell ref="B123:E123"/>
    <mergeCell ref="B124:E124"/>
    <mergeCell ref="B125:E125"/>
  </mergeCells>
  <phoneticPr fontId="2"/>
  <dataValidations count="3">
    <dataValidation type="list" allowBlank="1" showInputMessage="1" showErrorMessage="1" error="入力可能なのは&quot;○&quot;のみです。" prompt="希望する業種細目に&quot;○&quot;を入力して下さい。" sqref="F3:F114" xr:uid="{EC619EF3-26A1-453B-BD34-6504A031CE94}">
      <formula1>"○"</formula1>
    </dataValidation>
    <dataValidation type="textLength" operator="lessThanOrEqual" allowBlank="1" showInputMessage="1" showErrorMessage="1" error="20文字以内で入力して下さい。" prompt="詳細内容を全角/半角にかかわらず1行あたり20文字以内で入力して下さい。_x000a_禁止文字「&quot;\'&lt;&gt;[]{}&amp;%+*/=?!_\\@`#$^~|。「」、゛゜ヲァィゥェォャュョッアイウエオカキクケコサシスセソタチツテトナニヌネノハヒフヘホマミムメモヤユヨラリルレロワン゛゜」を入力しないでください。" sqref="B118:E129" xr:uid="{67A381E9-BDCD-4D0B-9381-D277AF082AA3}">
      <formula1>20</formula1>
    </dataValidation>
    <dataValidation type="textLength" imeMode="on" operator="lessThanOrEqual" showInputMessage="1" showErrorMessage="1" error="20文字以内で入力して下さい。" prompt="詳細内容を全角/半角にかかわらず20文字以内で入力して下さい。_x000a_禁止文字「&quot;\'&lt;&gt;[]{}&amp;%+*/=?!_\\@`#$^~|。「」、゛゜ヲァィゥェォャュョッアイウエオカキクケコサシスセソタチツテトナニヌネノハヒフヘホマミムメモヤユヨラリルレロワン゛゜」を入力しないでください。" sqref="G114 G6 G10 G14 G20 G24 G29 G34 G37 G42 G46 G50 G56 G62 G67 G73 G79 G83 G89 G93 G99 G102 G105 G110" xr:uid="{0F4B1D35-7F2A-4DB4-B308-4BA8F24C7291}">
      <formula1>20</formula1>
    </dataValidation>
  </dataValidations>
  <pageMargins left="0.7" right="0.7" top="0.75" bottom="0.75" header="0.3" footer="0.3"/>
  <pageSetup paperSize="9" scale="73" orientation="portrait" r:id="rId1"/>
  <rowBreaks count="1" manualBreakCount="1">
    <brk id="67" max="6"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1AC9-94F7-4295-9AF8-9D82A470C640}">
  <sheetPr codeName="Sheet3"/>
  <dimension ref="A1:Z31"/>
  <sheetViews>
    <sheetView view="pageBreakPreview" zoomScale="120" zoomScaleNormal="100" zoomScaleSheetLayoutView="120" workbookViewId="0"/>
  </sheetViews>
  <sheetFormatPr defaultColWidth="8.09765625" defaultRowHeight="16.2" x14ac:dyDescent="0.45"/>
  <cols>
    <col min="1" max="1" width="3.5" style="38" customWidth="1"/>
    <col min="2" max="2" width="26.59765625" style="63" customWidth="1"/>
    <col min="3" max="3" width="5" style="37" customWidth="1"/>
    <col min="4" max="4" width="3.09765625" style="38" customWidth="1"/>
    <col min="5" max="5" width="3.19921875" style="37" customWidth="1"/>
    <col min="6" max="6" width="3.09765625" style="38" customWidth="1"/>
    <col min="7" max="7" width="3.09765625" style="37" customWidth="1"/>
    <col min="8" max="8" width="5" style="37" customWidth="1"/>
    <col min="9" max="9" width="3.09765625" style="38" customWidth="1"/>
    <col min="10" max="10" width="3.19921875" style="37" customWidth="1"/>
    <col min="11" max="11" width="3.09765625" style="38" customWidth="1"/>
    <col min="12" max="12" width="3.09765625" style="37" customWidth="1"/>
    <col min="13" max="13" width="5" style="37" customWidth="1"/>
    <col min="14" max="14" width="3.09765625" style="38" customWidth="1"/>
    <col min="15" max="15" width="3.19921875" style="37" customWidth="1"/>
    <col min="16" max="16" width="3.09765625" style="38" customWidth="1"/>
    <col min="17" max="17" width="3.09765625" style="37" customWidth="1"/>
    <col min="18" max="18" width="5" style="37" customWidth="1"/>
    <col min="19" max="19" width="3.09765625" style="38" customWidth="1"/>
    <col min="20" max="20" width="3.19921875" style="37" customWidth="1"/>
    <col min="21" max="21" width="3.09765625" style="38" customWidth="1"/>
    <col min="22" max="22" width="3.09765625" style="37" customWidth="1"/>
    <col min="23" max="23" width="16.69921875" style="37" customWidth="1"/>
    <col min="24" max="24" width="8.09765625" style="37"/>
    <col min="25" max="25" width="8.09765625" style="39"/>
    <col min="26" max="26" width="26.59765625" style="37" hidden="1" customWidth="1"/>
    <col min="27" max="16384" width="8.09765625" style="37"/>
  </cols>
  <sheetData>
    <row r="1" spans="1:26" x14ac:dyDescent="0.45">
      <c r="A1" s="35" t="s">
        <v>438</v>
      </c>
      <c r="B1" s="36"/>
    </row>
    <row r="2" spans="1:26" ht="16.8" thickBot="1" x14ac:dyDescent="0.5">
      <c r="A2" s="35"/>
      <c r="B2" s="40" t="s">
        <v>79</v>
      </c>
      <c r="C2" s="202" t="str">
        <f>IF('[1]様式１（業者）'!K23&lt;&gt;"",'[1]様式１（業者）'!K23,"")</f>
        <v/>
      </c>
      <c r="D2" s="202"/>
      <c r="E2" s="202"/>
      <c r="F2" s="202"/>
      <c r="G2" s="202"/>
      <c r="H2" s="202"/>
      <c r="I2" s="202"/>
      <c r="J2" s="202"/>
      <c r="K2" s="202"/>
      <c r="L2" s="202"/>
      <c r="M2" s="203" t="s">
        <v>420</v>
      </c>
      <c r="N2" s="203"/>
      <c r="O2" s="203"/>
      <c r="P2" s="203"/>
      <c r="Q2" s="203"/>
      <c r="R2" s="203"/>
      <c r="S2" s="203"/>
      <c r="T2" s="203"/>
      <c r="U2" s="203"/>
      <c r="V2" s="203"/>
      <c r="W2" s="203"/>
    </row>
    <row r="3" spans="1:26" x14ac:dyDescent="0.45">
      <c r="A3" s="41"/>
      <c r="B3" s="204" t="s">
        <v>80</v>
      </c>
      <c r="C3" s="207" t="s">
        <v>81</v>
      </c>
      <c r="D3" s="208"/>
      <c r="E3" s="208"/>
      <c r="F3" s="208"/>
      <c r="G3" s="208"/>
      <c r="H3" s="208"/>
      <c r="I3" s="208"/>
      <c r="J3" s="208"/>
      <c r="K3" s="208"/>
      <c r="L3" s="209"/>
      <c r="M3" s="207" t="s">
        <v>82</v>
      </c>
      <c r="N3" s="208"/>
      <c r="O3" s="208"/>
      <c r="P3" s="208"/>
      <c r="Q3" s="208"/>
      <c r="R3" s="208"/>
      <c r="S3" s="208"/>
      <c r="T3" s="208"/>
      <c r="U3" s="208"/>
      <c r="V3" s="209"/>
      <c r="W3" s="42" t="s">
        <v>83</v>
      </c>
    </row>
    <row r="4" spans="1:26" x14ac:dyDescent="0.45">
      <c r="A4" s="43"/>
      <c r="B4" s="205"/>
      <c r="C4" s="44"/>
      <c r="D4" s="45" t="s">
        <v>84</v>
      </c>
      <c r="E4" s="46"/>
      <c r="F4" s="45" t="s">
        <v>85</v>
      </c>
      <c r="G4" s="47" t="s">
        <v>50</v>
      </c>
      <c r="H4" s="44"/>
      <c r="I4" s="45" t="s">
        <v>84</v>
      </c>
      <c r="J4" s="46"/>
      <c r="K4" s="45" t="s">
        <v>85</v>
      </c>
      <c r="L4" s="47" t="s">
        <v>50</v>
      </c>
      <c r="M4" s="44"/>
      <c r="N4" s="45" t="s">
        <v>84</v>
      </c>
      <c r="O4" s="46"/>
      <c r="P4" s="45" t="s">
        <v>85</v>
      </c>
      <c r="Q4" s="47" t="s">
        <v>50</v>
      </c>
      <c r="R4" s="44"/>
      <c r="S4" s="45" t="s">
        <v>84</v>
      </c>
      <c r="T4" s="46"/>
      <c r="U4" s="45" t="s">
        <v>85</v>
      </c>
      <c r="V4" s="47" t="s">
        <v>50</v>
      </c>
      <c r="W4" s="48" t="s">
        <v>86</v>
      </c>
    </row>
    <row r="5" spans="1:26" x14ac:dyDescent="0.45">
      <c r="A5" s="43"/>
      <c r="B5" s="205"/>
      <c r="C5" s="49"/>
      <c r="D5" s="50" t="s">
        <v>84</v>
      </c>
      <c r="E5" s="51"/>
      <c r="F5" s="50" t="s">
        <v>85</v>
      </c>
      <c r="G5" s="52" t="s">
        <v>87</v>
      </c>
      <c r="H5" s="49"/>
      <c r="I5" s="50" t="s">
        <v>84</v>
      </c>
      <c r="J5" s="51"/>
      <c r="K5" s="50" t="s">
        <v>85</v>
      </c>
      <c r="L5" s="52" t="s">
        <v>87</v>
      </c>
      <c r="M5" s="49"/>
      <c r="N5" s="50" t="s">
        <v>84</v>
      </c>
      <c r="O5" s="51"/>
      <c r="P5" s="50" t="s">
        <v>85</v>
      </c>
      <c r="Q5" s="52" t="s">
        <v>87</v>
      </c>
      <c r="R5" s="49"/>
      <c r="S5" s="50" t="s">
        <v>84</v>
      </c>
      <c r="T5" s="51"/>
      <c r="U5" s="50" t="s">
        <v>85</v>
      </c>
      <c r="V5" s="52" t="s">
        <v>87</v>
      </c>
      <c r="W5" s="53"/>
    </row>
    <row r="6" spans="1:26" ht="16.8" thickBot="1" x14ac:dyDescent="0.5">
      <c r="A6" s="43"/>
      <c r="B6" s="206"/>
      <c r="C6" s="54"/>
      <c r="D6" s="55"/>
      <c r="E6" s="56"/>
      <c r="F6" s="55"/>
      <c r="G6" s="57" t="s">
        <v>88</v>
      </c>
      <c r="H6" s="54"/>
      <c r="I6" s="55"/>
      <c r="J6" s="56"/>
      <c r="K6" s="55"/>
      <c r="L6" s="57" t="s">
        <v>88</v>
      </c>
      <c r="M6" s="54"/>
      <c r="N6" s="55"/>
      <c r="O6" s="56"/>
      <c r="P6" s="55"/>
      <c r="Q6" s="57" t="s">
        <v>88</v>
      </c>
      <c r="R6" s="54"/>
      <c r="S6" s="55"/>
      <c r="T6" s="56"/>
      <c r="U6" s="55"/>
      <c r="V6" s="57" t="s">
        <v>88</v>
      </c>
      <c r="W6" s="58" t="s">
        <v>88</v>
      </c>
    </row>
    <row r="7" spans="1:26" ht="24" x14ac:dyDescent="0.45">
      <c r="A7" s="59" t="s">
        <v>89</v>
      </c>
      <c r="B7" s="60"/>
      <c r="C7" s="196"/>
      <c r="D7" s="197"/>
      <c r="E7" s="197"/>
      <c r="F7" s="197"/>
      <c r="G7" s="198"/>
      <c r="H7" s="210"/>
      <c r="I7" s="211"/>
      <c r="J7" s="211"/>
      <c r="K7" s="211"/>
      <c r="L7" s="212"/>
      <c r="M7" s="199"/>
      <c r="N7" s="200"/>
      <c r="O7" s="200"/>
      <c r="P7" s="200"/>
      <c r="Q7" s="201"/>
      <c r="R7" s="199"/>
      <c r="S7" s="200"/>
      <c r="T7" s="200"/>
      <c r="U7" s="200"/>
      <c r="V7" s="201"/>
      <c r="W7" s="120">
        <f t="shared" ref="W7:W30" si="0">ROUND((C7+H7+M7+R7)/2,0)</f>
        <v>0</v>
      </c>
      <c r="Z7" s="61" t="s">
        <v>51</v>
      </c>
    </row>
    <row r="8" spans="1:26" ht="24" x14ac:dyDescent="0.45">
      <c r="A8" s="59" t="s">
        <v>90</v>
      </c>
      <c r="B8" s="60"/>
      <c r="C8" s="196"/>
      <c r="D8" s="197"/>
      <c r="E8" s="197"/>
      <c r="F8" s="197"/>
      <c r="G8" s="198"/>
      <c r="H8" s="196"/>
      <c r="I8" s="197"/>
      <c r="J8" s="197"/>
      <c r="K8" s="197"/>
      <c r="L8" s="198"/>
      <c r="M8" s="199"/>
      <c r="N8" s="200"/>
      <c r="O8" s="200"/>
      <c r="P8" s="200"/>
      <c r="Q8" s="201"/>
      <c r="R8" s="199"/>
      <c r="S8" s="200"/>
      <c r="T8" s="200"/>
      <c r="U8" s="200"/>
      <c r="V8" s="201"/>
      <c r="W8" s="120">
        <f t="shared" si="0"/>
        <v>0</v>
      </c>
      <c r="Z8" s="61" t="s">
        <v>52</v>
      </c>
    </row>
    <row r="9" spans="1:26" ht="24" x14ac:dyDescent="0.45">
      <c r="A9" s="59" t="s">
        <v>91</v>
      </c>
      <c r="B9" s="60"/>
      <c r="C9" s="196"/>
      <c r="D9" s="197"/>
      <c r="E9" s="197"/>
      <c r="F9" s="197"/>
      <c r="G9" s="198"/>
      <c r="H9" s="196"/>
      <c r="I9" s="197"/>
      <c r="J9" s="197"/>
      <c r="K9" s="197"/>
      <c r="L9" s="198"/>
      <c r="M9" s="199"/>
      <c r="N9" s="200"/>
      <c r="O9" s="200"/>
      <c r="P9" s="200"/>
      <c r="Q9" s="201"/>
      <c r="R9" s="199"/>
      <c r="S9" s="200"/>
      <c r="T9" s="200"/>
      <c r="U9" s="200"/>
      <c r="V9" s="201"/>
      <c r="W9" s="120">
        <f t="shared" si="0"/>
        <v>0</v>
      </c>
      <c r="Z9" s="61" t="s">
        <v>53</v>
      </c>
    </row>
    <row r="10" spans="1:26" ht="24" x14ac:dyDescent="0.45">
      <c r="A10" s="59" t="s">
        <v>92</v>
      </c>
      <c r="B10" s="60"/>
      <c r="C10" s="196"/>
      <c r="D10" s="197"/>
      <c r="E10" s="197"/>
      <c r="F10" s="197"/>
      <c r="G10" s="198"/>
      <c r="H10" s="196"/>
      <c r="I10" s="197"/>
      <c r="J10" s="197"/>
      <c r="K10" s="197"/>
      <c r="L10" s="198"/>
      <c r="M10" s="199"/>
      <c r="N10" s="200"/>
      <c r="O10" s="200"/>
      <c r="P10" s="200"/>
      <c r="Q10" s="201"/>
      <c r="R10" s="199"/>
      <c r="S10" s="200"/>
      <c r="T10" s="200"/>
      <c r="U10" s="200"/>
      <c r="V10" s="201"/>
      <c r="W10" s="120">
        <f t="shared" si="0"/>
        <v>0</v>
      </c>
      <c r="Z10" s="61" t="s">
        <v>54</v>
      </c>
    </row>
    <row r="11" spans="1:26" ht="24" x14ac:dyDescent="0.45">
      <c r="A11" s="59" t="s">
        <v>93</v>
      </c>
      <c r="B11" s="60"/>
      <c r="C11" s="196"/>
      <c r="D11" s="197"/>
      <c r="E11" s="197"/>
      <c r="F11" s="197"/>
      <c r="G11" s="198"/>
      <c r="H11" s="196"/>
      <c r="I11" s="197"/>
      <c r="J11" s="197"/>
      <c r="K11" s="197"/>
      <c r="L11" s="198"/>
      <c r="M11" s="199"/>
      <c r="N11" s="200"/>
      <c r="O11" s="200"/>
      <c r="P11" s="200"/>
      <c r="Q11" s="201"/>
      <c r="R11" s="199"/>
      <c r="S11" s="200"/>
      <c r="T11" s="200"/>
      <c r="U11" s="200"/>
      <c r="V11" s="201"/>
      <c r="W11" s="120">
        <f t="shared" si="0"/>
        <v>0</v>
      </c>
      <c r="Z11" s="61" t="s">
        <v>55</v>
      </c>
    </row>
    <row r="12" spans="1:26" ht="24" x14ac:dyDescent="0.45">
      <c r="A12" s="59" t="s">
        <v>94</v>
      </c>
      <c r="B12" s="60"/>
      <c r="C12" s="196"/>
      <c r="D12" s="197"/>
      <c r="E12" s="197"/>
      <c r="F12" s="197"/>
      <c r="G12" s="198"/>
      <c r="H12" s="196"/>
      <c r="I12" s="197"/>
      <c r="J12" s="197"/>
      <c r="K12" s="197"/>
      <c r="L12" s="198"/>
      <c r="M12" s="199"/>
      <c r="N12" s="200"/>
      <c r="O12" s="200"/>
      <c r="P12" s="200"/>
      <c r="Q12" s="201"/>
      <c r="R12" s="199"/>
      <c r="S12" s="200"/>
      <c r="T12" s="200"/>
      <c r="U12" s="200"/>
      <c r="V12" s="201"/>
      <c r="W12" s="120">
        <f t="shared" si="0"/>
        <v>0</v>
      </c>
      <c r="Z12" s="61" t="s">
        <v>56</v>
      </c>
    </row>
    <row r="13" spans="1:26" ht="24" x14ac:dyDescent="0.45">
      <c r="A13" s="59"/>
      <c r="B13" s="60"/>
      <c r="C13" s="196"/>
      <c r="D13" s="197"/>
      <c r="E13" s="197"/>
      <c r="F13" s="197"/>
      <c r="G13" s="198"/>
      <c r="H13" s="196"/>
      <c r="I13" s="197"/>
      <c r="J13" s="197"/>
      <c r="K13" s="197"/>
      <c r="L13" s="198"/>
      <c r="M13" s="199"/>
      <c r="N13" s="200"/>
      <c r="O13" s="200"/>
      <c r="P13" s="200"/>
      <c r="Q13" s="201"/>
      <c r="R13" s="199"/>
      <c r="S13" s="200"/>
      <c r="T13" s="200"/>
      <c r="U13" s="200"/>
      <c r="V13" s="201"/>
      <c r="W13" s="120">
        <f t="shared" si="0"/>
        <v>0</v>
      </c>
      <c r="Z13" s="61" t="s">
        <v>57</v>
      </c>
    </row>
    <row r="14" spans="1:26" ht="24" x14ac:dyDescent="0.45">
      <c r="A14" s="59"/>
      <c r="B14" s="60"/>
      <c r="C14" s="196"/>
      <c r="D14" s="197"/>
      <c r="E14" s="197"/>
      <c r="F14" s="197"/>
      <c r="G14" s="198"/>
      <c r="H14" s="196"/>
      <c r="I14" s="197"/>
      <c r="J14" s="197"/>
      <c r="K14" s="197"/>
      <c r="L14" s="198"/>
      <c r="M14" s="199"/>
      <c r="N14" s="200"/>
      <c r="O14" s="200"/>
      <c r="P14" s="200"/>
      <c r="Q14" s="201"/>
      <c r="R14" s="199"/>
      <c r="S14" s="200"/>
      <c r="T14" s="200"/>
      <c r="U14" s="200"/>
      <c r="V14" s="201"/>
      <c r="W14" s="120">
        <f t="shared" si="0"/>
        <v>0</v>
      </c>
      <c r="Z14" s="61" t="s">
        <v>58</v>
      </c>
    </row>
    <row r="15" spans="1:26" ht="24" x14ac:dyDescent="0.45">
      <c r="A15" s="59"/>
      <c r="B15" s="60"/>
      <c r="C15" s="196"/>
      <c r="D15" s="197"/>
      <c r="E15" s="197"/>
      <c r="F15" s="197"/>
      <c r="G15" s="198"/>
      <c r="H15" s="196"/>
      <c r="I15" s="197"/>
      <c r="J15" s="197"/>
      <c r="K15" s="197"/>
      <c r="L15" s="198"/>
      <c r="M15" s="199"/>
      <c r="N15" s="200"/>
      <c r="O15" s="200"/>
      <c r="P15" s="200"/>
      <c r="Q15" s="201"/>
      <c r="R15" s="199"/>
      <c r="S15" s="200"/>
      <c r="T15" s="200"/>
      <c r="U15" s="200"/>
      <c r="V15" s="201"/>
      <c r="W15" s="120">
        <f t="shared" si="0"/>
        <v>0</v>
      </c>
      <c r="Z15" s="61" t="s">
        <v>59</v>
      </c>
    </row>
    <row r="16" spans="1:26" ht="24" x14ac:dyDescent="0.45">
      <c r="A16" s="59"/>
      <c r="B16" s="60"/>
      <c r="C16" s="196"/>
      <c r="D16" s="197"/>
      <c r="E16" s="197"/>
      <c r="F16" s="197"/>
      <c r="G16" s="198"/>
      <c r="H16" s="196"/>
      <c r="I16" s="197"/>
      <c r="J16" s="197"/>
      <c r="K16" s="197"/>
      <c r="L16" s="198"/>
      <c r="M16" s="199"/>
      <c r="N16" s="200"/>
      <c r="O16" s="200"/>
      <c r="P16" s="200"/>
      <c r="Q16" s="201"/>
      <c r="R16" s="199"/>
      <c r="S16" s="200"/>
      <c r="T16" s="200"/>
      <c r="U16" s="200"/>
      <c r="V16" s="201"/>
      <c r="W16" s="120">
        <f t="shared" si="0"/>
        <v>0</v>
      </c>
      <c r="Z16" s="61" t="s">
        <v>60</v>
      </c>
    </row>
    <row r="17" spans="1:26" ht="24" x14ac:dyDescent="0.45">
      <c r="A17" s="59"/>
      <c r="B17" s="60"/>
      <c r="C17" s="196"/>
      <c r="D17" s="197"/>
      <c r="E17" s="197"/>
      <c r="F17" s="197"/>
      <c r="G17" s="198"/>
      <c r="H17" s="196"/>
      <c r="I17" s="197"/>
      <c r="J17" s="197"/>
      <c r="K17" s="197"/>
      <c r="L17" s="198"/>
      <c r="M17" s="199"/>
      <c r="N17" s="200"/>
      <c r="O17" s="200"/>
      <c r="P17" s="200"/>
      <c r="Q17" s="201"/>
      <c r="R17" s="199"/>
      <c r="S17" s="200"/>
      <c r="T17" s="200"/>
      <c r="U17" s="200"/>
      <c r="V17" s="201"/>
      <c r="W17" s="120">
        <f t="shared" si="0"/>
        <v>0</v>
      </c>
      <c r="Z17" s="61" t="s">
        <v>61</v>
      </c>
    </row>
    <row r="18" spans="1:26" ht="24" x14ac:dyDescent="0.45">
      <c r="A18" s="59"/>
      <c r="B18" s="60"/>
      <c r="C18" s="196"/>
      <c r="D18" s="197"/>
      <c r="E18" s="197"/>
      <c r="F18" s="197"/>
      <c r="G18" s="198"/>
      <c r="H18" s="196"/>
      <c r="I18" s="197"/>
      <c r="J18" s="197"/>
      <c r="K18" s="197"/>
      <c r="L18" s="198"/>
      <c r="M18" s="199"/>
      <c r="N18" s="200"/>
      <c r="O18" s="200"/>
      <c r="P18" s="200"/>
      <c r="Q18" s="201"/>
      <c r="R18" s="199"/>
      <c r="S18" s="200"/>
      <c r="T18" s="200"/>
      <c r="U18" s="200"/>
      <c r="V18" s="201"/>
      <c r="W18" s="120">
        <f t="shared" si="0"/>
        <v>0</v>
      </c>
      <c r="Z18" s="61" t="s">
        <v>62</v>
      </c>
    </row>
    <row r="19" spans="1:26" ht="24" x14ac:dyDescent="0.45">
      <c r="A19" s="59"/>
      <c r="B19" s="60"/>
      <c r="C19" s="196"/>
      <c r="D19" s="197"/>
      <c r="E19" s="197"/>
      <c r="F19" s="197"/>
      <c r="G19" s="198"/>
      <c r="H19" s="196"/>
      <c r="I19" s="197"/>
      <c r="J19" s="197"/>
      <c r="K19" s="197"/>
      <c r="L19" s="198"/>
      <c r="M19" s="199"/>
      <c r="N19" s="200"/>
      <c r="O19" s="200"/>
      <c r="P19" s="200"/>
      <c r="Q19" s="201"/>
      <c r="R19" s="199"/>
      <c r="S19" s="200"/>
      <c r="T19" s="200"/>
      <c r="U19" s="200"/>
      <c r="V19" s="201"/>
      <c r="W19" s="120">
        <f t="shared" si="0"/>
        <v>0</v>
      </c>
      <c r="Z19" s="61" t="s">
        <v>63</v>
      </c>
    </row>
    <row r="20" spans="1:26" ht="24" x14ac:dyDescent="0.45">
      <c r="A20" s="59"/>
      <c r="B20" s="60"/>
      <c r="C20" s="196"/>
      <c r="D20" s="197"/>
      <c r="E20" s="197"/>
      <c r="F20" s="197"/>
      <c r="G20" s="198"/>
      <c r="H20" s="196"/>
      <c r="I20" s="197"/>
      <c r="J20" s="197"/>
      <c r="K20" s="197"/>
      <c r="L20" s="198"/>
      <c r="M20" s="199"/>
      <c r="N20" s="200"/>
      <c r="O20" s="200"/>
      <c r="P20" s="200"/>
      <c r="Q20" s="201"/>
      <c r="R20" s="199"/>
      <c r="S20" s="200"/>
      <c r="T20" s="200"/>
      <c r="U20" s="200"/>
      <c r="V20" s="201"/>
      <c r="W20" s="120">
        <f t="shared" si="0"/>
        <v>0</v>
      </c>
      <c r="Z20" s="61" t="s">
        <v>64</v>
      </c>
    </row>
    <row r="21" spans="1:26" ht="24" x14ac:dyDescent="0.45">
      <c r="A21" s="59"/>
      <c r="B21" s="60"/>
      <c r="C21" s="196"/>
      <c r="D21" s="197"/>
      <c r="E21" s="197"/>
      <c r="F21" s="197"/>
      <c r="G21" s="198"/>
      <c r="H21" s="196"/>
      <c r="I21" s="197"/>
      <c r="J21" s="197"/>
      <c r="K21" s="197"/>
      <c r="L21" s="198"/>
      <c r="M21" s="199"/>
      <c r="N21" s="200"/>
      <c r="O21" s="200"/>
      <c r="P21" s="200"/>
      <c r="Q21" s="201"/>
      <c r="R21" s="199"/>
      <c r="S21" s="200"/>
      <c r="T21" s="200"/>
      <c r="U21" s="200"/>
      <c r="V21" s="201"/>
      <c r="W21" s="120">
        <f t="shared" si="0"/>
        <v>0</v>
      </c>
      <c r="Z21" s="61" t="s">
        <v>65</v>
      </c>
    </row>
    <row r="22" spans="1:26" ht="24" x14ac:dyDescent="0.45">
      <c r="A22" s="59"/>
      <c r="B22" s="60"/>
      <c r="C22" s="196"/>
      <c r="D22" s="197"/>
      <c r="E22" s="197"/>
      <c r="F22" s="197"/>
      <c r="G22" s="198"/>
      <c r="H22" s="196"/>
      <c r="I22" s="197"/>
      <c r="J22" s="197"/>
      <c r="K22" s="197"/>
      <c r="L22" s="198"/>
      <c r="M22" s="199"/>
      <c r="N22" s="200"/>
      <c r="O22" s="200"/>
      <c r="P22" s="200"/>
      <c r="Q22" s="201"/>
      <c r="R22" s="199"/>
      <c r="S22" s="200"/>
      <c r="T22" s="200"/>
      <c r="U22" s="200"/>
      <c r="V22" s="201"/>
      <c r="W22" s="120">
        <f t="shared" si="0"/>
        <v>0</v>
      </c>
      <c r="Z22" s="61" t="s">
        <v>66</v>
      </c>
    </row>
    <row r="23" spans="1:26" ht="24" x14ac:dyDescent="0.45">
      <c r="A23" s="59"/>
      <c r="B23" s="60"/>
      <c r="C23" s="196"/>
      <c r="D23" s="197"/>
      <c r="E23" s="197"/>
      <c r="F23" s="197"/>
      <c r="G23" s="198"/>
      <c r="H23" s="196"/>
      <c r="I23" s="197"/>
      <c r="J23" s="197"/>
      <c r="K23" s="197"/>
      <c r="L23" s="198"/>
      <c r="M23" s="199"/>
      <c r="N23" s="200"/>
      <c r="O23" s="200"/>
      <c r="P23" s="200"/>
      <c r="Q23" s="201"/>
      <c r="R23" s="199"/>
      <c r="S23" s="200"/>
      <c r="T23" s="200"/>
      <c r="U23" s="200"/>
      <c r="V23" s="201"/>
      <c r="W23" s="120">
        <f t="shared" si="0"/>
        <v>0</v>
      </c>
      <c r="Z23" s="61" t="s">
        <v>67</v>
      </c>
    </row>
    <row r="24" spans="1:26" ht="24" x14ac:dyDescent="0.45">
      <c r="A24" s="59"/>
      <c r="B24" s="60"/>
      <c r="C24" s="196"/>
      <c r="D24" s="197"/>
      <c r="E24" s="197"/>
      <c r="F24" s="197"/>
      <c r="G24" s="198"/>
      <c r="H24" s="196"/>
      <c r="I24" s="197"/>
      <c r="J24" s="197"/>
      <c r="K24" s="197"/>
      <c r="L24" s="198"/>
      <c r="M24" s="199"/>
      <c r="N24" s="200"/>
      <c r="O24" s="200"/>
      <c r="P24" s="200"/>
      <c r="Q24" s="201"/>
      <c r="R24" s="199"/>
      <c r="S24" s="200"/>
      <c r="T24" s="200"/>
      <c r="U24" s="200"/>
      <c r="V24" s="201"/>
      <c r="W24" s="120">
        <f t="shared" si="0"/>
        <v>0</v>
      </c>
      <c r="Z24" s="61" t="s">
        <v>68</v>
      </c>
    </row>
    <row r="25" spans="1:26" ht="24" x14ac:dyDescent="0.45">
      <c r="A25" s="59"/>
      <c r="B25" s="60"/>
      <c r="C25" s="196"/>
      <c r="D25" s="197"/>
      <c r="E25" s="197"/>
      <c r="F25" s="197"/>
      <c r="G25" s="198"/>
      <c r="H25" s="196"/>
      <c r="I25" s="197"/>
      <c r="J25" s="197"/>
      <c r="K25" s="197"/>
      <c r="L25" s="198"/>
      <c r="M25" s="199"/>
      <c r="N25" s="200"/>
      <c r="O25" s="200"/>
      <c r="P25" s="200"/>
      <c r="Q25" s="201"/>
      <c r="R25" s="199"/>
      <c r="S25" s="200"/>
      <c r="T25" s="200"/>
      <c r="U25" s="200"/>
      <c r="V25" s="201"/>
      <c r="W25" s="120">
        <f t="shared" si="0"/>
        <v>0</v>
      </c>
      <c r="Z25" s="61" t="s">
        <v>69</v>
      </c>
    </row>
    <row r="26" spans="1:26" ht="24" x14ac:dyDescent="0.45">
      <c r="A26" s="59"/>
      <c r="B26" s="60"/>
      <c r="C26" s="196"/>
      <c r="D26" s="197"/>
      <c r="E26" s="197"/>
      <c r="F26" s="197"/>
      <c r="G26" s="198"/>
      <c r="H26" s="196"/>
      <c r="I26" s="197"/>
      <c r="J26" s="197"/>
      <c r="K26" s="197"/>
      <c r="L26" s="198"/>
      <c r="M26" s="199"/>
      <c r="N26" s="200"/>
      <c r="O26" s="200"/>
      <c r="P26" s="200"/>
      <c r="Q26" s="201"/>
      <c r="R26" s="199"/>
      <c r="S26" s="200"/>
      <c r="T26" s="200"/>
      <c r="U26" s="200"/>
      <c r="V26" s="201"/>
      <c r="W26" s="120">
        <f t="shared" si="0"/>
        <v>0</v>
      </c>
      <c r="Z26" s="61" t="s">
        <v>70</v>
      </c>
    </row>
    <row r="27" spans="1:26" ht="24" x14ac:dyDescent="0.45">
      <c r="A27" s="59"/>
      <c r="B27" s="60"/>
      <c r="C27" s="196"/>
      <c r="D27" s="197"/>
      <c r="E27" s="197"/>
      <c r="F27" s="197"/>
      <c r="G27" s="198"/>
      <c r="H27" s="196"/>
      <c r="I27" s="197"/>
      <c r="J27" s="197"/>
      <c r="K27" s="197"/>
      <c r="L27" s="198"/>
      <c r="M27" s="199"/>
      <c r="N27" s="200"/>
      <c r="O27" s="200"/>
      <c r="P27" s="200"/>
      <c r="Q27" s="201"/>
      <c r="R27" s="199"/>
      <c r="S27" s="200"/>
      <c r="T27" s="200"/>
      <c r="U27" s="200"/>
      <c r="V27" s="201"/>
      <c r="W27" s="120">
        <f t="shared" si="0"/>
        <v>0</v>
      </c>
      <c r="Z27" s="61" t="s">
        <v>71</v>
      </c>
    </row>
    <row r="28" spans="1:26" ht="24" x14ac:dyDescent="0.45">
      <c r="A28" s="59"/>
      <c r="B28" s="60"/>
      <c r="C28" s="196"/>
      <c r="D28" s="197"/>
      <c r="E28" s="197"/>
      <c r="F28" s="197"/>
      <c r="G28" s="198"/>
      <c r="H28" s="196"/>
      <c r="I28" s="197"/>
      <c r="J28" s="197"/>
      <c r="K28" s="197"/>
      <c r="L28" s="198"/>
      <c r="M28" s="199"/>
      <c r="N28" s="200"/>
      <c r="O28" s="200"/>
      <c r="P28" s="200"/>
      <c r="Q28" s="201"/>
      <c r="R28" s="199"/>
      <c r="S28" s="200"/>
      <c r="T28" s="200"/>
      <c r="U28" s="200"/>
      <c r="V28" s="201"/>
      <c r="W28" s="120">
        <f t="shared" si="0"/>
        <v>0</v>
      </c>
      <c r="Z28" s="61" t="s">
        <v>72</v>
      </c>
    </row>
    <row r="29" spans="1:26" ht="36" x14ac:dyDescent="0.45">
      <c r="A29" s="62"/>
      <c r="B29" s="60"/>
      <c r="C29" s="196"/>
      <c r="D29" s="197"/>
      <c r="E29" s="197"/>
      <c r="F29" s="197"/>
      <c r="G29" s="198"/>
      <c r="H29" s="196"/>
      <c r="I29" s="197"/>
      <c r="J29" s="197"/>
      <c r="K29" s="197"/>
      <c r="L29" s="198"/>
      <c r="M29" s="196"/>
      <c r="N29" s="197"/>
      <c r="O29" s="197"/>
      <c r="P29" s="197"/>
      <c r="Q29" s="198"/>
      <c r="R29" s="196"/>
      <c r="S29" s="197"/>
      <c r="T29" s="197"/>
      <c r="U29" s="197"/>
      <c r="V29" s="198"/>
      <c r="W29" s="120">
        <f t="shared" si="0"/>
        <v>0</v>
      </c>
      <c r="Z29" s="61" t="s">
        <v>73</v>
      </c>
    </row>
    <row r="30" spans="1:26" ht="24.6" thickBot="1" x14ac:dyDescent="0.5">
      <c r="A30" s="191" t="s">
        <v>95</v>
      </c>
      <c r="B30" s="192"/>
      <c r="C30" s="193"/>
      <c r="D30" s="193"/>
      <c r="E30" s="193"/>
      <c r="F30" s="193"/>
      <c r="G30" s="193"/>
      <c r="H30" s="193"/>
      <c r="I30" s="193"/>
      <c r="J30" s="193"/>
      <c r="K30" s="193"/>
      <c r="L30" s="193"/>
      <c r="M30" s="193"/>
      <c r="N30" s="193"/>
      <c r="O30" s="193"/>
      <c r="P30" s="193"/>
      <c r="Q30" s="193"/>
      <c r="R30" s="193"/>
      <c r="S30" s="193"/>
      <c r="T30" s="193"/>
      <c r="U30" s="193"/>
      <c r="V30" s="193"/>
      <c r="W30" s="120">
        <f t="shared" si="0"/>
        <v>0</v>
      </c>
      <c r="Z30" s="63" t="s">
        <v>74</v>
      </c>
    </row>
    <row r="31" spans="1:26" ht="25.2" thickTop="1" thickBot="1" x14ac:dyDescent="0.5">
      <c r="A31" s="194" t="s">
        <v>96</v>
      </c>
      <c r="B31" s="195"/>
      <c r="C31" s="262">
        <f>SUM(C7:G29,C30)</f>
        <v>0</v>
      </c>
      <c r="D31" s="263"/>
      <c r="E31" s="263"/>
      <c r="F31" s="263"/>
      <c r="G31" s="264"/>
      <c r="H31" s="262">
        <f>SUM(H7:L29,H30)</f>
        <v>0</v>
      </c>
      <c r="I31" s="263"/>
      <c r="J31" s="263"/>
      <c r="K31" s="263"/>
      <c r="L31" s="264"/>
      <c r="M31" s="262">
        <f>SUM(M7:Q29,M30)</f>
        <v>0</v>
      </c>
      <c r="N31" s="263"/>
      <c r="O31" s="263"/>
      <c r="P31" s="263"/>
      <c r="Q31" s="264"/>
      <c r="R31" s="262">
        <f>SUM(R7:V29,R30)</f>
        <v>0</v>
      </c>
      <c r="S31" s="263"/>
      <c r="T31" s="263"/>
      <c r="U31" s="263"/>
      <c r="V31" s="264"/>
      <c r="W31" s="265">
        <f>SUM(W7:W29,W30)</f>
        <v>0</v>
      </c>
      <c r="Z31" s="61" t="s">
        <v>75</v>
      </c>
    </row>
  </sheetData>
  <mergeCells count="107">
    <mergeCell ref="B3:B6"/>
    <mergeCell ref="C3:L3"/>
    <mergeCell ref="M3:V3"/>
    <mergeCell ref="C7:G7"/>
    <mergeCell ref="H7:L7"/>
    <mergeCell ref="M7:Q7"/>
    <mergeCell ref="R7:V7"/>
    <mergeCell ref="C8:G8"/>
    <mergeCell ref="H8:L8"/>
    <mergeCell ref="M8:Q8"/>
    <mergeCell ref="R8:V8"/>
    <mergeCell ref="C9:G9"/>
    <mergeCell ref="H9:L9"/>
    <mergeCell ref="M9:Q9"/>
    <mergeCell ref="R9:V9"/>
    <mergeCell ref="C2:L2"/>
    <mergeCell ref="M2:W2"/>
    <mergeCell ref="C12:G12"/>
    <mergeCell ref="H12:L12"/>
    <mergeCell ref="M12:Q12"/>
    <mergeCell ref="R12:V12"/>
    <mergeCell ref="C13:G13"/>
    <mergeCell ref="H13:L13"/>
    <mergeCell ref="M13:Q13"/>
    <mergeCell ref="R13:V13"/>
    <mergeCell ref="C10:G10"/>
    <mergeCell ref="H10:L10"/>
    <mergeCell ref="M10:Q10"/>
    <mergeCell ref="R10:V10"/>
    <mergeCell ref="C11:G11"/>
    <mergeCell ref="H11:L11"/>
    <mergeCell ref="M11:Q11"/>
    <mergeCell ref="R11:V11"/>
    <mergeCell ref="C16:G16"/>
    <mergeCell ref="H16:L16"/>
    <mergeCell ref="M16:Q16"/>
    <mergeCell ref="R16:V16"/>
    <mergeCell ref="C17:G17"/>
    <mergeCell ref="H17:L17"/>
    <mergeCell ref="M17:Q17"/>
    <mergeCell ref="R17:V17"/>
    <mergeCell ref="C14:G14"/>
    <mergeCell ref="H14:L14"/>
    <mergeCell ref="M14:Q14"/>
    <mergeCell ref="R14:V14"/>
    <mergeCell ref="C15:G15"/>
    <mergeCell ref="H15:L15"/>
    <mergeCell ref="M15:Q15"/>
    <mergeCell ref="R15:V15"/>
    <mergeCell ref="C20:G20"/>
    <mergeCell ref="H20:L20"/>
    <mergeCell ref="M20:Q20"/>
    <mergeCell ref="R20:V20"/>
    <mergeCell ref="C21:G21"/>
    <mergeCell ref="H21:L21"/>
    <mergeCell ref="M21:Q21"/>
    <mergeCell ref="R21:V21"/>
    <mergeCell ref="C18:G18"/>
    <mergeCell ref="H18:L18"/>
    <mergeCell ref="M18:Q18"/>
    <mergeCell ref="R18:V18"/>
    <mergeCell ref="C19:G19"/>
    <mergeCell ref="H19:L19"/>
    <mergeCell ref="M19:Q19"/>
    <mergeCell ref="R19:V19"/>
    <mergeCell ref="C24:G24"/>
    <mergeCell ref="H24:L24"/>
    <mergeCell ref="M24:Q24"/>
    <mergeCell ref="R24:V24"/>
    <mergeCell ref="C25:G25"/>
    <mergeCell ref="H25:L25"/>
    <mergeCell ref="M25:Q25"/>
    <mergeCell ref="R25:V25"/>
    <mergeCell ref="C22:G22"/>
    <mergeCell ref="H22:L22"/>
    <mergeCell ref="M22:Q22"/>
    <mergeCell ref="R22:V22"/>
    <mergeCell ref="C23:G23"/>
    <mergeCell ref="H23:L23"/>
    <mergeCell ref="M23:Q23"/>
    <mergeCell ref="R23:V23"/>
    <mergeCell ref="C28:G28"/>
    <mergeCell ref="H28:L28"/>
    <mergeCell ref="M28:Q28"/>
    <mergeCell ref="R28:V28"/>
    <mergeCell ref="C29:G29"/>
    <mergeCell ref="H29:L29"/>
    <mergeCell ref="M29:Q29"/>
    <mergeCell ref="R29:V29"/>
    <mergeCell ref="C26:G26"/>
    <mergeCell ref="H26:L26"/>
    <mergeCell ref="M26:Q26"/>
    <mergeCell ref="R26:V26"/>
    <mergeCell ref="C27:G27"/>
    <mergeCell ref="H27:L27"/>
    <mergeCell ref="M27:Q27"/>
    <mergeCell ref="R27:V27"/>
    <mergeCell ref="A30:B30"/>
    <mergeCell ref="C30:G30"/>
    <mergeCell ref="H30:L30"/>
    <mergeCell ref="M30:Q30"/>
    <mergeCell ref="R30:V30"/>
    <mergeCell ref="A31:B31"/>
    <mergeCell ref="C31:G31"/>
    <mergeCell ref="H31:L31"/>
    <mergeCell ref="M31:Q31"/>
    <mergeCell ref="R31:V31"/>
  </mergeCells>
  <phoneticPr fontId="2"/>
  <dataValidations count="8">
    <dataValidation type="list" allowBlank="1" showInputMessage="1" showErrorMessage="1" error="選択肢の中から該当する年を選択して下さい。" prompt="該当する年を選択して下さい。" sqref="R4:R5 H4:H5 C4:C5 M4:M5" xr:uid="{BC6F8ED5-87B6-490D-AAD5-4DDAFAAEC188}">
      <formula1>"平成30,平成31,令和元,令和2,令和3,令和4,令和5,令和6,令和7"</formula1>
    </dataValidation>
    <dataValidation type="list" allowBlank="1" showInputMessage="1" showErrorMessage="1" error="選択肢の中から該当する年を選択して下さい。" prompt="該当する年を選択して下さい。" sqref="I5" xr:uid="{D1AE635F-56B4-4F25-A6FA-5DAD99F3F738}">
      <formula1>"平成30,平成31,令和元,令和2,令和3,令和4,令和5,令和6"</formula1>
    </dataValidation>
    <dataValidation allowBlank="1" showInputMessage="1" showErrorMessage="1" prompt="・名簿業種に無い業種の売上高がある場合はこちらに記入し，合計が決算書の売上高と同額となるように記載してください。_x000a_・申請業種毎に売上高を分割して記載することができない場合は、こちらに決算書の売上高の合計を記入してください。_x000a_・半角数字で入力して下さい（マイナス数値、小数点以下は入力不可）。" sqref="C30:G30" xr:uid="{234BB221-C13C-4A50-8889-A53E253029AF}"/>
    <dataValidation type="whole" allowBlank="1" showInputMessage="1" showErrorMessage="1" error="半角数字で入力して下さい。" prompt="・名簿業種に無い業種の売上高がある場合はこちらに記入し，合計が決算書の売上高と同額となるように記載してください。_x000a_・申請業種毎に売上高を分割して記載することができない場合は、こちらに決算書の売上高の合計を記入してください。_x000a_・半角数字で入力して下さい（マイナス数値、小数点以下は入力不可）。" sqref="H30:V30" xr:uid="{4A33C6CB-133D-45AC-A03B-9B7AFBF50226}">
      <formula1>0</formula1>
      <formula2>999999999999</formula2>
    </dataValidation>
    <dataValidation type="whole" allowBlank="1" showInputMessage="1" showErrorMessage="1" error="半角数字で入力して下さい。" sqref="W7:W30" xr:uid="{AD9FB869-7C7C-4007-BB08-E2EA438EF0C3}">
      <formula1>0</formula1>
      <formula2>999999999999</formula2>
    </dataValidation>
    <dataValidation type="list" allowBlank="1" showInputMessage="1" showErrorMessage="1" error="選択肢の中から該当する業種細目を選択して下さい。" prompt="「▼」ボタンをクリックして表示される選択肢の中から該当する業種細目を選択して下さい。" sqref="B7:B29" xr:uid="{92DD62E0-416F-41A1-BC80-D3AE86FE8B46}">
      <formula1>$Z$7:$Z$31</formula1>
    </dataValidation>
    <dataValidation type="whole" allowBlank="1" showInputMessage="1" showErrorMessage="1" error="半角数字で入力して下さい。" prompt="半角数字で入力して下さい（マイナス数値、小数点以下は入力不可）。" sqref="C7:V29" xr:uid="{7B09FB45-E241-4D8F-B1F7-6E397222F2AC}">
      <formula1>0</formula1>
      <formula2>999999999999</formula2>
    </dataValidation>
    <dataValidation type="list" allowBlank="1" showInputMessage="1" showErrorMessage="1" error="選択肢の中から該当する月を選択して下さい。" prompt="該当する月を選択して下さい。" sqref="E4:E5 J4:J5 O4:O5 T4:T5" xr:uid="{06136F75-8886-46D5-AA65-DEB724DFE860}">
      <formula1>"01,02,03,04,05,06,07,08,09,10,11,12"</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FC737-C208-4C92-AFFE-A2DFDE092B8E}">
  <sheetPr codeName="Sheet4">
    <tabColor theme="9" tint="-0.249977111117893"/>
  </sheetPr>
  <dimension ref="A1:K51"/>
  <sheetViews>
    <sheetView view="pageBreakPreview" zoomScale="120" zoomScaleNormal="100" zoomScaleSheetLayoutView="120" workbookViewId="0">
      <selection activeCell="B1" sqref="B1"/>
    </sheetView>
  </sheetViews>
  <sheetFormatPr defaultColWidth="8.09765625" defaultRowHeight="21" x14ac:dyDescent="0.45"/>
  <cols>
    <col min="1" max="1" width="1.69921875" style="1" customWidth="1"/>
    <col min="2" max="2" width="3.69921875" style="2" customWidth="1"/>
    <col min="3" max="3" width="23.8984375" style="2" customWidth="1"/>
    <col min="4" max="4" width="14" style="2" customWidth="1"/>
    <col min="5" max="5" width="4.09765625" style="2" customWidth="1"/>
    <col min="6" max="6" width="14" style="2" customWidth="1"/>
    <col min="7" max="7" width="4.09765625" style="2" customWidth="1"/>
    <col min="8" max="9" width="17.59765625" style="2" customWidth="1"/>
    <col min="10" max="10" width="8.09765625" style="2"/>
    <col min="11" max="11" width="42.3984375" style="6" bestFit="1" customWidth="1"/>
    <col min="12" max="16384" width="8.09765625" style="2"/>
  </cols>
  <sheetData>
    <row r="1" spans="2:11" x14ac:dyDescent="0.45">
      <c r="B1" s="2" t="s">
        <v>433</v>
      </c>
      <c r="D1" s="3"/>
      <c r="E1" s="3"/>
      <c r="F1" s="160" t="s">
        <v>0</v>
      </c>
      <c r="G1" s="161"/>
      <c r="H1" s="4" t="s">
        <v>1</v>
      </c>
      <c r="I1" s="5" t="s">
        <v>2</v>
      </c>
    </row>
    <row r="2" spans="2:11" ht="21.6" thickBot="1" x14ac:dyDescent="0.5">
      <c r="D2" s="3"/>
      <c r="E2" s="3"/>
      <c r="F2" s="224"/>
      <c r="G2" s="225"/>
      <c r="H2" s="135"/>
      <c r="I2" s="134"/>
      <c r="K2" s="7" t="str">
        <f>IF(F2&lt;&gt;"",F2,"")</f>
        <v/>
      </c>
    </row>
    <row r="3" spans="2:11" ht="21.6" thickBot="1" x14ac:dyDescent="0.5">
      <c r="F3" s="164" t="s">
        <v>3</v>
      </c>
      <c r="G3" s="165"/>
      <c r="H3" s="165"/>
      <c r="I3" s="166"/>
      <c r="K3" s="6" t="str">
        <f>IF(H2&lt;&gt;"",H2,"")</f>
        <v/>
      </c>
    </row>
    <row r="4" spans="2:11" x14ac:dyDescent="0.45">
      <c r="K4" s="6" t="str">
        <f>IF(I2&lt;&gt;"",I2,"")</f>
        <v/>
      </c>
    </row>
    <row r="5" spans="2:11" x14ac:dyDescent="0.45">
      <c r="B5" s="167" t="s">
        <v>4</v>
      </c>
      <c r="C5" s="167"/>
      <c r="D5" s="167"/>
      <c r="E5" s="167"/>
      <c r="F5" s="167"/>
      <c r="G5" s="167"/>
      <c r="H5" s="167"/>
      <c r="I5" s="167"/>
    </row>
    <row r="7" spans="2:11" ht="18" customHeight="1" x14ac:dyDescent="0.45">
      <c r="C7" s="2" t="str">
        <f>"令和"&amp;[1]【非表示】様式１文言等設定シート!B1&amp;"年度において、神栖市で行われる物品の製造等に参加する資格の審査を申請します。"</f>
        <v>令和7・8年度において、神栖市で行われる物品の製造等に参加する資格の審査を申請します。</v>
      </c>
    </row>
    <row r="8" spans="2:11" ht="18" customHeight="1" x14ac:dyDescent="0.45">
      <c r="C8" s="156" t="str">
        <f>IF($D$35="事業所申請",[1]【非表示】様式１文言等設定シート!A4,[1]【非表示】様式１文言等設定シート!A6)</f>
        <v>なお、この申請書及び添付書類の内容については、事実と相違ないことを誓約します。</v>
      </c>
      <c r="D8" s="156"/>
      <c r="E8" s="156"/>
      <c r="F8" s="156"/>
      <c r="G8" s="156"/>
      <c r="H8" s="156"/>
      <c r="I8" s="156"/>
    </row>
    <row r="9" spans="2:11" ht="7.5" customHeight="1" x14ac:dyDescent="0.45">
      <c r="C9" s="159" t="str">
        <f>IF($D$35="事業所申請",[1]【非表示】様式１文言等設定シート!A5,"")</f>
        <v/>
      </c>
      <c r="D9" s="159"/>
      <c r="E9" s="159"/>
      <c r="F9" s="159"/>
      <c r="G9" s="159"/>
      <c r="H9" s="159"/>
      <c r="I9" s="159"/>
    </row>
    <row r="10" spans="2:11" ht="7.5" customHeight="1" x14ac:dyDescent="0.45">
      <c r="C10" s="156" t="str">
        <f>IF($D$35="事業所申請",[1]【非表示】様式１文言等設定シート!A6,"")</f>
        <v/>
      </c>
      <c r="D10" s="156"/>
      <c r="E10" s="156"/>
      <c r="F10" s="156"/>
      <c r="G10" s="156"/>
      <c r="H10" s="156"/>
      <c r="I10" s="156"/>
    </row>
    <row r="11" spans="2:11" ht="8.25" customHeight="1" x14ac:dyDescent="0.45"/>
    <row r="12" spans="2:11" x14ac:dyDescent="0.45">
      <c r="C12" s="157"/>
      <c r="D12" s="157"/>
      <c r="E12" s="8"/>
    </row>
    <row r="13" spans="2:11" x14ac:dyDescent="0.45">
      <c r="C13" s="9" t="s">
        <v>401</v>
      </c>
    </row>
    <row r="14" spans="2:11" ht="8.25" customHeight="1" x14ac:dyDescent="0.45"/>
    <row r="15" spans="2:11" x14ac:dyDescent="0.45">
      <c r="C15" s="10" t="s">
        <v>7</v>
      </c>
      <c r="D15" s="126" t="s">
        <v>364</v>
      </c>
      <c r="E15" s="220" t="s">
        <v>414</v>
      </c>
      <c r="F15" s="213"/>
      <c r="G15" s="213"/>
      <c r="H15" s="221"/>
      <c r="I15" s="127"/>
    </row>
    <row r="16" spans="2:11" x14ac:dyDescent="0.45">
      <c r="C16" s="10" t="s">
        <v>8</v>
      </c>
      <c r="D16" s="223" t="s">
        <v>365</v>
      </c>
      <c r="E16" s="223"/>
      <c r="F16" s="223"/>
      <c r="G16" s="223"/>
      <c r="H16" s="223"/>
      <c r="I16" s="223"/>
    </row>
    <row r="17" spans="1:11" x14ac:dyDescent="0.45">
      <c r="C17" s="10" t="s">
        <v>9</v>
      </c>
      <c r="D17" s="223" t="s">
        <v>415</v>
      </c>
      <c r="E17" s="223"/>
      <c r="F17" s="10" t="s">
        <v>10</v>
      </c>
      <c r="G17" s="223" t="s">
        <v>366</v>
      </c>
      <c r="H17" s="223"/>
      <c r="I17" s="223"/>
    </row>
    <row r="18" spans="1:11" x14ac:dyDescent="0.45">
      <c r="C18" s="10" t="s">
        <v>11</v>
      </c>
      <c r="D18" s="220" t="s">
        <v>422</v>
      </c>
      <c r="E18" s="213"/>
      <c r="F18" s="221"/>
      <c r="G18" s="13"/>
      <c r="K18" s="6" t="str">
        <f>IF(D18&lt;&gt;"",LEFT(D18,2),"")</f>
        <v>02</v>
      </c>
    </row>
    <row r="19" spans="1:11" x14ac:dyDescent="0.45">
      <c r="C19" s="10" t="s">
        <v>12</v>
      </c>
      <c r="D19" s="220" t="s">
        <v>416</v>
      </c>
      <c r="E19" s="213"/>
      <c r="F19" s="221"/>
      <c r="G19" s="14"/>
      <c r="K19" s="6" t="str">
        <f>IF(D19&lt;&gt;"",LEFT(D19,2),"")</f>
        <v>33</v>
      </c>
    </row>
    <row r="20" spans="1:11" ht="21.6" thickBot="1" x14ac:dyDescent="0.25">
      <c r="D20" s="15"/>
      <c r="E20" s="15"/>
      <c r="F20" s="15"/>
      <c r="G20" s="15"/>
      <c r="H20" s="15"/>
      <c r="I20" s="16" t="s">
        <v>419</v>
      </c>
    </row>
    <row r="21" spans="1:11" s="20" customFormat="1" ht="21.6" thickBot="1" x14ac:dyDescent="0.5">
      <c r="A21" s="17"/>
      <c r="B21" s="18" t="s">
        <v>14</v>
      </c>
      <c r="C21" s="19" t="s">
        <v>15</v>
      </c>
      <c r="D21" s="148" t="s">
        <v>16</v>
      </c>
      <c r="E21" s="149"/>
      <c r="F21" s="149"/>
      <c r="G21" s="149"/>
      <c r="H21" s="149"/>
      <c r="I21" s="150"/>
    </row>
    <row r="22" spans="1:11" x14ac:dyDescent="0.45">
      <c r="B22" s="21">
        <v>1</v>
      </c>
      <c r="C22" s="22" t="s">
        <v>17</v>
      </c>
      <c r="D22" s="222" t="s">
        <v>367</v>
      </c>
      <c r="E22" s="222"/>
      <c r="F22" s="152"/>
      <c r="G22" s="152"/>
      <c r="H22" s="152"/>
      <c r="I22" s="153"/>
      <c r="K22" s="6" t="str">
        <f>IF(D22&lt;&gt;"",LEFT(D22,2),"")</f>
        <v>10</v>
      </c>
    </row>
    <row r="23" spans="1:11" x14ac:dyDescent="0.45">
      <c r="B23" s="23">
        <v>2</v>
      </c>
      <c r="C23" s="24" t="s">
        <v>18</v>
      </c>
      <c r="D23" s="154" t="str">
        <f>IF(AND(D15&lt;&gt;"",E15&lt;&gt;""),D15&amp;E15,IF(E15&lt;&gt;"",E15&amp;I15,""))</f>
        <v>（株）鹿島都市商会</v>
      </c>
      <c r="E23" s="154"/>
      <c r="F23" s="154"/>
      <c r="G23" s="154"/>
      <c r="H23" s="154"/>
      <c r="I23" s="155"/>
      <c r="K23" s="6" t="str">
        <f>IF(D23&lt;&gt;"",D23,"")</f>
        <v>（株）鹿島都市商会</v>
      </c>
    </row>
    <row r="24" spans="1:11" x14ac:dyDescent="0.45">
      <c r="B24" s="23">
        <v>3</v>
      </c>
      <c r="C24" s="25" t="s">
        <v>19</v>
      </c>
      <c r="D24" s="213" t="s">
        <v>368</v>
      </c>
      <c r="E24" s="213"/>
      <c r="F24" s="213"/>
      <c r="G24" s="213"/>
      <c r="H24" s="213"/>
      <c r="I24" s="214"/>
      <c r="K24" s="6" t="str">
        <f>IF(D24&lt;&gt;"",D24,"")</f>
        <v>カミスショウテン</v>
      </c>
    </row>
    <row r="25" spans="1:11" x14ac:dyDescent="0.45">
      <c r="B25" s="23">
        <v>4</v>
      </c>
      <c r="C25" s="24" t="s">
        <v>20</v>
      </c>
      <c r="D25" s="154" t="str">
        <f>IF(D16&lt;&gt;"",D16,"")</f>
        <v>代表取締役</v>
      </c>
      <c r="E25" s="154"/>
      <c r="F25" s="154"/>
      <c r="G25" s="154"/>
      <c r="H25" s="154"/>
      <c r="I25" s="155"/>
      <c r="K25" s="6" t="str">
        <f>IF(D25&lt;&gt;"",D25,"")</f>
        <v>代表取締役</v>
      </c>
    </row>
    <row r="26" spans="1:11" x14ac:dyDescent="0.45">
      <c r="B26" s="23">
        <v>5</v>
      </c>
      <c r="C26" s="24" t="s">
        <v>21</v>
      </c>
      <c r="D26" s="154" t="str">
        <f>IF(D17&lt;&gt;"",D17&amp;"　"&amp;G17,"")</f>
        <v>鹿島　太郎</v>
      </c>
      <c r="E26" s="154"/>
      <c r="F26" s="154"/>
      <c r="G26" s="154"/>
      <c r="H26" s="154"/>
      <c r="I26" s="155"/>
      <c r="K26" s="6" t="str">
        <f>IF(D26&lt;&gt;"",D26,"")</f>
        <v>鹿島　太郎</v>
      </c>
    </row>
    <row r="27" spans="1:11" x14ac:dyDescent="0.45">
      <c r="B27" s="23">
        <v>6</v>
      </c>
      <c r="C27" s="25" t="s">
        <v>22</v>
      </c>
      <c r="D27" s="219" t="s">
        <v>369</v>
      </c>
      <c r="E27" s="213"/>
      <c r="F27" s="25" t="s">
        <v>23</v>
      </c>
      <c r="G27" s="213" t="s">
        <v>370</v>
      </c>
      <c r="H27" s="213"/>
      <c r="I27" s="214"/>
      <c r="K27" s="6" t="str">
        <f>IF(D27&lt;&gt;"",D27&amp;"　"&amp;G27,"")</f>
        <v>カミス　タロウ</v>
      </c>
    </row>
    <row r="28" spans="1:11" x14ac:dyDescent="0.45">
      <c r="B28" s="23">
        <v>7</v>
      </c>
      <c r="C28" s="25" t="s">
        <v>24</v>
      </c>
      <c r="D28" s="128" t="s">
        <v>371</v>
      </c>
      <c r="E28" s="27" t="s">
        <v>25</v>
      </c>
      <c r="F28" s="128" t="s">
        <v>372</v>
      </c>
      <c r="G28" s="144"/>
      <c r="H28" s="144"/>
      <c r="I28" s="145"/>
      <c r="K28" s="6" t="str">
        <f>IF(D28&lt;&gt;"",D28&amp;F28,"")</f>
        <v>1500002</v>
      </c>
    </row>
    <row r="29" spans="1:11" x14ac:dyDescent="0.45">
      <c r="B29" s="23">
        <v>8</v>
      </c>
      <c r="C29" s="28" t="s">
        <v>26</v>
      </c>
      <c r="D29" s="213" t="s">
        <v>373</v>
      </c>
      <c r="E29" s="213"/>
      <c r="F29" s="124"/>
      <c r="G29" s="124"/>
      <c r="H29" s="124"/>
      <c r="I29" s="125"/>
      <c r="K29" s="6" t="str">
        <f>IF(D29&lt;&gt;"",LEFT(D29,2),"")</f>
        <v>13</v>
      </c>
    </row>
    <row r="30" spans="1:11" x14ac:dyDescent="0.45">
      <c r="B30" s="23">
        <v>9</v>
      </c>
      <c r="C30" s="28" t="s">
        <v>27</v>
      </c>
      <c r="D30" s="219" t="s">
        <v>374</v>
      </c>
      <c r="E30" s="213"/>
      <c r="F30" s="213"/>
      <c r="G30" s="124"/>
      <c r="H30" s="124"/>
      <c r="I30" s="125"/>
      <c r="K30" s="6" t="str">
        <f>IF(D30&lt;&gt;"",LEFT(D30,5),"")</f>
        <v>13113</v>
      </c>
    </row>
    <row r="31" spans="1:11" x14ac:dyDescent="0.45">
      <c r="B31" s="23">
        <v>10</v>
      </c>
      <c r="C31" s="25" t="s">
        <v>28</v>
      </c>
      <c r="D31" s="213" t="s">
        <v>375</v>
      </c>
      <c r="E31" s="213"/>
      <c r="F31" s="213"/>
      <c r="G31" s="213"/>
      <c r="H31" s="213"/>
      <c r="I31" s="214"/>
      <c r="K31" s="6" t="str">
        <f>IF(D31&lt;&gt;"",D31,"")</f>
        <v>渋谷４９９１－５</v>
      </c>
    </row>
    <row r="32" spans="1:11" x14ac:dyDescent="0.45">
      <c r="B32" s="23">
        <v>11</v>
      </c>
      <c r="C32" s="25" t="s">
        <v>29</v>
      </c>
      <c r="D32" s="213" t="s">
        <v>376</v>
      </c>
      <c r="E32" s="213"/>
      <c r="F32" s="213"/>
      <c r="G32" s="213"/>
      <c r="H32" s="213"/>
      <c r="I32" s="214"/>
      <c r="K32" s="6" t="str">
        <f>IF(D32&lt;&gt;"",D32,"")</f>
        <v>シブヤ</v>
      </c>
    </row>
    <row r="33" spans="2:11" x14ac:dyDescent="0.45">
      <c r="B33" s="23">
        <v>12</v>
      </c>
      <c r="C33" s="25" t="s">
        <v>30</v>
      </c>
      <c r="D33" s="128" t="s">
        <v>377</v>
      </c>
      <c r="E33" s="27" t="s">
        <v>25</v>
      </c>
      <c r="F33" s="128" t="s">
        <v>378</v>
      </c>
      <c r="G33" s="27" t="s">
        <v>25</v>
      </c>
      <c r="H33" s="128" t="s">
        <v>379</v>
      </c>
      <c r="I33" s="114"/>
      <c r="K33" s="6" t="str">
        <f>IF(D33&lt;&gt;"",D33&amp;E33&amp;F33&amp;G33&amp;H33,"")</f>
        <v>03-123-4567</v>
      </c>
    </row>
    <row r="34" spans="2:11" x14ac:dyDescent="0.45">
      <c r="B34" s="23">
        <v>13</v>
      </c>
      <c r="C34" s="25" t="s">
        <v>31</v>
      </c>
      <c r="D34" s="128" t="s">
        <v>377</v>
      </c>
      <c r="E34" s="27" t="s">
        <v>25</v>
      </c>
      <c r="F34" s="128" t="s">
        <v>380</v>
      </c>
      <c r="G34" s="27" t="s">
        <v>25</v>
      </c>
      <c r="H34" s="128" t="s">
        <v>381</v>
      </c>
      <c r="I34" s="114"/>
      <c r="K34" s="6" t="str">
        <f>IF(D34&lt;&gt;"",D34&amp;E34&amp;F34&amp;G34&amp;H34,"")</f>
        <v>03-890-1234</v>
      </c>
    </row>
    <row r="35" spans="2:11" x14ac:dyDescent="0.45">
      <c r="B35" s="23">
        <v>14</v>
      </c>
      <c r="C35" s="28" t="s">
        <v>32</v>
      </c>
      <c r="D35" s="213" t="s">
        <v>382</v>
      </c>
      <c r="E35" s="213"/>
      <c r="F35" s="123"/>
      <c r="G35" s="123"/>
      <c r="H35" s="123"/>
      <c r="I35" s="114"/>
      <c r="K35" s="6" t="str">
        <f>IF(D35&lt;&gt;"",LEFT(D35,1),"")</f>
        <v>2</v>
      </c>
    </row>
    <row r="36" spans="2:11" x14ac:dyDescent="0.45">
      <c r="B36" s="23">
        <v>15</v>
      </c>
      <c r="C36" s="29" t="s">
        <v>33</v>
      </c>
      <c r="D36" s="213" t="s">
        <v>383</v>
      </c>
      <c r="E36" s="213"/>
      <c r="F36" s="213"/>
      <c r="G36" s="213"/>
      <c r="H36" s="213"/>
      <c r="I36" s="214"/>
      <c r="K36" s="30" t="str">
        <f>IF($K$35="2",D36,D23)</f>
        <v>神栖支店</v>
      </c>
    </row>
    <row r="37" spans="2:11" x14ac:dyDescent="0.45">
      <c r="B37" s="23">
        <v>21</v>
      </c>
      <c r="C37" s="24" t="s">
        <v>34</v>
      </c>
      <c r="D37" s="213" t="s">
        <v>384</v>
      </c>
      <c r="E37" s="213"/>
      <c r="F37" s="213"/>
      <c r="G37" s="213"/>
      <c r="H37" s="213"/>
      <c r="I37" s="214"/>
      <c r="K37" s="30" t="str">
        <f>IF($K$35="2",D37,D25)</f>
        <v>支店長</v>
      </c>
    </row>
    <row r="38" spans="2:11" x14ac:dyDescent="0.45">
      <c r="B38" s="23">
        <v>22</v>
      </c>
      <c r="C38" s="24" t="s">
        <v>35</v>
      </c>
      <c r="D38" s="213" t="s">
        <v>385</v>
      </c>
      <c r="E38" s="213"/>
      <c r="F38" s="213"/>
      <c r="G38" s="213"/>
      <c r="H38" s="213"/>
      <c r="I38" s="214"/>
      <c r="K38" s="30" t="str">
        <f>IF($K$35="2",D38,D26)</f>
        <v>神栖　花子</v>
      </c>
    </row>
    <row r="39" spans="2:11" x14ac:dyDescent="0.45">
      <c r="B39" s="23">
        <v>23</v>
      </c>
      <c r="C39" s="24" t="s">
        <v>36</v>
      </c>
      <c r="D39" s="213" t="s">
        <v>386</v>
      </c>
      <c r="E39" s="213"/>
      <c r="F39" s="213"/>
      <c r="G39" s="213"/>
      <c r="H39" s="213"/>
      <c r="I39" s="214"/>
      <c r="K39" s="30" t="str">
        <f>IF($K$35="2",D39,D27&amp;"　"&amp;G27)</f>
        <v>カミス　ハナコ</v>
      </c>
    </row>
    <row r="40" spans="2:11" x14ac:dyDescent="0.45">
      <c r="B40" s="23">
        <v>16</v>
      </c>
      <c r="C40" s="29" t="s">
        <v>37</v>
      </c>
      <c r="D40" s="128" t="s">
        <v>387</v>
      </c>
      <c r="E40" s="27" t="s">
        <v>25</v>
      </c>
      <c r="F40" s="128" t="s">
        <v>388</v>
      </c>
      <c r="G40" s="144"/>
      <c r="H40" s="144"/>
      <c r="I40" s="145"/>
      <c r="K40" s="6" t="str">
        <f>IF($K$35="2",D40&amp;F40,D28&amp;F28)</f>
        <v>3140115</v>
      </c>
    </row>
    <row r="41" spans="2:11" x14ac:dyDescent="0.45">
      <c r="B41" s="23">
        <v>17</v>
      </c>
      <c r="C41" s="31" t="s">
        <v>38</v>
      </c>
      <c r="D41" s="213" t="s">
        <v>389</v>
      </c>
      <c r="E41" s="213"/>
      <c r="F41" s="124"/>
      <c r="G41" s="124"/>
      <c r="H41" s="124"/>
      <c r="I41" s="125"/>
      <c r="K41" s="30" t="str">
        <f>IF($K$35="2",LEFT(D41,2),LEFT(D29,2))</f>
        <v>08</v>
      </c>
    </row>
    <row r="42" spans="2:11" x14ac:dyDescent="0.45">
      <c r="B42" s="23">
        <v>18</v>
      </c>
      <c r="C42" s="31" t="s">
        <v>39</v>
      </c>
      <c r="D42" s="219" t="s">
        <v>390</v>
      </c>
      <c r="E42" s="213"/>
      <c r="F42" s="213"/>
      <c r="G42" s="124"/>
      <c r="H42" s="124"/>
      <c r="I42" s="125"/>
      <c r="K42" s="30" t="str">
        <f>IF($K$35="2",LEFT(D42,5),LEFT(D30,5))</f>
        <v>08232</v>
      </c>
    </row>
    <row r="43" spans="2:11" x14ac:dyDescent="0.45">
      <c r="B43" s="23">
        <v>19</v>
      </c>
      <c r="C43" s="29" t="s">
        <v>40</v>
      </c>
      <c r="D43" s="213" t="s">
        <v>391</v>
      </c>
      <c r="E43" s="213"/>
      <c r="F43" s="213"/>
      <c r="G43" s="213"/>
      <c r="H43" s="213"/>
      <c r="I43" s="214"/>
      <c r="K43" s="30" t="str">
        <f>IF($K$35="2",D43,D31)</f>
        <v>溝口４９９１－５</v>
      </c>
    </row>
    <row r="44" spans="2:11" x14ac:dyDescent="0.45">
      <c r="B44" s="23">
        <v>20</v>
      </c>
      <c r="C44" s="29" t="s">
        <v>41</v>
      </c>
      <c r="D44" s="213" t="s">
        <v>392</v>
      </c>
      <c r="E44" s="213"/>
      <c r="F44" s="213"/>
      <c r="G44" s="213"/>
      <c r="H44" s="213"/>
      <c r="I44" s="214"/>
      <c r="K44" s="30" t="str">
        <f>IF($K$35="2",D44,D32)</f>
        <v>ミゾグチ</v>
      </c>
    </row>
    <row r="45" spans="2:11" x14ac:dyDescent="0.45">
      <c r="B45" s="23">
        <v>24</v>
      </c>
      <c r="C45" s="24" t="s">
        <v>42</v>
      </c>
      <c r="D45" s="128" t="s">
        <v>393</v>
      </c>
      <c r="E45" s="27" t="s">
        <v>25</v>
      </c>
      <c r="F45" s="128" t="s">
        <v>394</v>
      </c>
      <c r="G45" s="27" t="s">
        <v>25</v>
      </c>
      <c r="H45" s="128" t="s">
        <v>395</v>
      </c>
      <c r="I45" s="114"/>
      <c r="K45" s="30" t="str">
        <f>IF($K$35="2",D45&amp;E45&amp;F45&amp;G45&amp;H45,D33&amp;E33&amp;F33&amp;G33&amp;H33)</f>
        <v>0299-90-1111</v>
      </c>
    </row>
    <row r="46" spans="2:11" x14ac:dyDescent="0.45">
      <c r="B46" s="23">
        <v>25</v>
      </c>
      <c r="C46" s="24" t="s">
        <v>43</v>
      </c>
      <c r="D46" s="128" t="s">
        <v>393</v>
      </c>
      <c r="E46" s="27" t="s">
        <v>25</v>
      </c>
      <c r="F46" s="128" t="s">
        <v>394</v>
      </c>
      <c r="G46" s="27" t="s">
        <v>25</v>
      </c>
      <c r="H46" s="128" t="s">
        <v>396</v>
      </c>
      <c r="I46" s="114"/>
      <c r="K46" s="30" t="str">
        <f>IF($K$35="2",D46&amp;E46&amp;F46&amp;G46&amp;H46,D34&amp;E34&amp;F34&amp;G34&amp;H34)</f>
        <v>0299-90-1112</v>
      </c>
    </row>
    <row r="47" spans="2:11" x14ac:dyDescent="0.45">
      <c r="B47" s="23">
        <v>26</v>
      </c>
      <c r="C47" s="25" t="s">
        <v>44</v>
      </c>
      <c r="D47" s="213" t="s">
        <v>397</v>
      </c>
      <c r="E47" s="213"/>
      <c r="F47" s="213"/>
      <c r="G47" s="213"/>
      <c r="H47" s="213"/>
      <c r="I47" s="214"/>
      <c r="K47" s="6" t="str">
        <f>IF(D47&lt;&gt;"",D47,"")</f>
        <v>契約　一朗</v>
      </c>
    </row>
    <row r="48" spans="2:11" x14ac:dyDescent="0.45">
      <c r="B48" s="23">
        <v>27</v>
      </c>
      <c r="C48" s="25" t="s">
        <v>45</v>
      </c>
      <c r="D48" s="213" t="s">
        <v>398</v>
      </c>
      <c r="E48" s="213"/>
      <c r="F48" s="213"/>
      <c r="G48" s="213"/>
      <c r="H48" s="213"/>
      <c r="I48" s="214"/>
      <c r="K48" s="6" t="str">
        <f>IF(D48&lt;&gt;"",D48,"")</f>
        <v>ケイヤク　イチロウ</v>
      </c>
    </row>
    <row r="49" spans="2:11" x14ac:dyDescent="0.45">
      <c r="B49" s="23">
        <v>28</v>
      </c>
      <c r="C49" s="25" t="s">
        <v>46</v>
      </c>
      <c r="D49" s="128" t="s">
        <v>393</v>
      </c>
      <c r="E49" s="27" t="s">
        <v>25</v>
      </c>
      <c r="F49" s="128" t="s">
        <v>394</v>
      </c>
      <c r="G49" s="27" t="s">
        <v>25</v>
      </c>
      <c r="H49" s="128" t="s">
        <v>399</v>
      </c>
      <c r="I49" s="114"/>
      <c r="K49" s="6" t="str">
        <f>IF(D49&lt;&gt;"",D49&amp;E49&amp;F49&amp;G49&amp;H49,"")</f>
        <v>0299-90-1130</v>
      </c>
    </row>
    <row r="50" spans="2:11" x14ac:dyDescent="0.45">
      <c r="B50" s="23">
        <v>29</v>
      </c>
      <c r="C50" s="25" t="s">
        <v>47</v>
      </c>
      <c r="D50" s="128" t="s">
        <v>393</v>
      </c>
      <c r="E50" s="27" t="s">
        <v>25</v>
      </c>
      <c r="F50" s="128" t="s">
        <v>394</v>
      </c>
      <c r="G50" s="27" t="s">
        <v>25</v>
      </c>
      <c r="H50" s="128" t="s">
        <v>400</v>
      </c>
      <c r="I50" s="114"/>
      <c r="K50" s="6" t="str">
        <f>IF(D50&lt;&gt;"",D50&amp;E50&amp;F50&amp;G50&amp;H50,"")</f>
        <v>0299-90-1131</v>
      </c>
    </row>
    <row r="51" spans="2:11" ht="21.6" thickBot="1" x14ac:dyDescent="0.5">
      <c r="B51" s="32">
        <v>30</v>
      </c>
      <c r="C51" s="33" t="s">
        <v>48</v>
      </c>
      <c r="D51" s="215" t="s">
        <v>418</v>
      </c>
      <c r="E51" s="216"/>
      <c r="F51" s="216"/>
      <c r="G51" s="34" t="s">
        <v>49</v>
      </c>
      <c r="H51" s="217" t="s">
        <v>417</v>
      </c>
      <c r="I51" s="218"/>
      <c r="K51" s="6" t="str">
        <f>IF(D51&lt;&gt;"",D51&amp;G51&amp;H51,"")</f>
        <v>nyusatsu@kashima.toshikaihatsu.jp</v>
      </c>
    </row>
  </sheetData>
  <mergeCells count="42">
    <mergeCell ref="C9:I9"/>
    <mergeCell ref="F1:G1"/>
    <mergeCell ref="F2:G2"/>
    <mergeCell ref="F3:I3"/>
    <mergeCell ref="B5:I5"/>
    <mergeCell ref="C8:I8"/>
    <mergeCell ref="C10:I10"/>
    <mergeCell ref="C12:D12"/>
    <mergeCell ref="E15:H15"/>
    <mergeCell ref="D16:I16"/>
    <mergeCell ref="D17:E17"/>
    <mergeCell ref="G17:I17"/>
    <mergeCell ref="G28:I28"/>
    <mergeCell ref="D18:F18"/>
    <mergeCell ref="D19:F19"/>
    <mergeCell ref="D21:I21"/>
    <mergeCell ref="D22:E22"/>
    <mergeCell ref="F22:I22"/>
    <mergeCell ref="D23:I23"/>
    <mergeCell ref="D24:I24"/>
    <mergeCell ref="D25:I25"/>
    <mergeCell ref="D26:I26"/>
    <mergeCell ref="D27:E27"/>
    <mergeCell ref="G27:I27"/>
    <mergeCell ref="D42:F42"/>
    <mergeCell ref="D29:E29"/>
    <mergeCell ref="D30:F30"/>
    <mergeCell ref="D31:I31"/>
    <mergeCell ref="D32:I32"/>
    <mergeCell ref="D35:E35"/>
    <mergeCell ref="D36:I36"/>
    <mergeCell ref="D37:I37"/>
    <mergeCell ref="D38:I38"/>
    <mergeCell ref="D39:I39"/>
    <mergeCell ref="G40:I40"/>
    <mergeCell ref="D41:E41"/>
    <mergeCell ref="D43:I43"/>
    <mergeCell ref="D44:I44"/>
    <mergeCell ref="D47:I47"/>
    <mergeCell ref="D48:I48"/>
    <mergeCell ref="D51:F51"/>
    <mergeCell ref="H51:I51"/>
  </mergeCells>
  <phoneticPr fontId="2"/>
  <conditionalFormatting sqref="D36:I41 D42 G42:I42 D43:I46">
    <cfRule type="expression" dxfId="0" priority="1" stopIfTrue="1">
      <formula>$D$35="1本店（社）申請"</formula>
    </cfRule>
  </conditionalFormatting>
  <dataValidations count="52">
    <dataValidation imeMode="fullKatakana" allowBlank="1" showInputMessage="1" showErrorMessage="1" prompt="本申請に関する担当者氏名のカナを全角で入力して下さい。_x000a_（氏名間のスペースも全角）_x000a_数字、「・」等の記号等、カナ以外の文字は使用しないで（削除して）下さい。" sqref="D48:I48" xr:uid="{87B811A2-D0D8-4407-8D26-AEED4BD44E8C}"/>
    <dataValidation imeMode="hiragana" allowBlank="1" showInputMessage="1" showErrorMessage="1" prompt="本申請に関する担当者の氏名を全角で入力して下さい。_x000a_（氏名間のスペースも全角）" sqref="D47:I47" xr:uid="{ECDEDABD-4843-42C2-949D-5191C4483159}"/>
    <dataValidation imeMode="fullKatakana" allowBlank="1" showInputMessage="1" showErrorMessage="1" prompt="事業所代表者氏名のカナを全角で入力して下さい。_x000a_（氏名間のスペースも全角）_x000a_数字、「・」等の記号等、カナ以外の文字は使用しないで（事業所代表者氏名にある場合は削除して）下さい。_x000a_本店（社）申請の場合は入力不要です。" sqref="D39:I39" xr:uid="{D3916591-5984-44A7-B43E-629D8AC2CCC2}"/>
    <dataValidation imeMode="hiragana" allowBlank="1" showInputMessage="1" showErrorMessage="1" prompt="事業所代表者氏名を全角で入力して下さい。_x000a_（氏名間のスペースも全角）_x000a_本店（社）申請の場合は入力不要です。" sqref="D38:I38" xr:uid="{1BECB135-317A-4826-95C2-C13DBD834AF2}"/>
    <dataValidation imeMode="fullKatakana" allowBlank="1" showInputMessage="1" showErrorMessage="1" prompt="都道府県名・市区町村以後の事業所所在地のカナを全角で入力して下さい。_x000a_数字・記号等、カナ以外の文字は使用しないで（事業所所在地にある場合は削除して）下さい。_x000a_本店（社）申請の場合は入力不要です。" sqref="D44:I44" xr:uid="{4BAE885A-3761-4428-A280-A5D11C0965A4}"/>
    <dataValidation imeMode="hiragana" allowBlank="1" showInputMessage="1" showErrorMessage="1" prompt="都道府県名・市区町村以後の事業所所在地を全角文字で入力して下さい。_x000a_「－」「・」スペース等の記号、数字についても全角文字で入力して下さい。_x000a_本店（社）申請の場合は入力不要です。" sqref="D43:I43" xr:uid="{940CBDC8-DA8F-43F6-BA7C-A164E30DFE19}"/>
    <dataValidation type="list" allowBlank="1" showInputMessage="1" showErrorMessage="1" error="選択肢の中から選択して下さい。" prompt="「▼」をクリックして表示される候補の中から選択して下さい。_x000a_本店（社）で申請を行う場合：本店（社）申請_x000a_事業所に委任して申請を行う場合：事業所申請_x000a_本社の内部部署に委任する場合：事業所申請" sqref="D35:E35" xr:uid="{B0C6FB7D-A7DE-4741-9611-49FE8088EE90}">
      <formula1>"　,1本店（社）申請,2事業所申請"</formula1>
    </dataValidation>
    <dataValidation imeMode="fullKatakana" allowBlank="1" showInputMessage="1" showErrorMessage="1" prompt="都道府県名・市区町村以後の本店所在地のカナを全角で入力して下さい。_x000a_数字・記号等、カナ以外の文字は使用しないで（削除して）下さい。_x000a_～丁目以降入力しないでください。" sqref="D32:I32" xr:uid="{4586BA80-A9B0-47B7-8378-5069B08D0AE6}"/>
    <dataValidation imeMode="hiragana" allowBlank="1" showInputMessage="1" showErrorMessage="1" prompt="都道府県名・市区町村以後の本店所在地を全角文字で入力して下さい。_x000a_「－」「・」スペース等の記号、数字についても全角文字で入力して下さい。" sqref="D31:I31" xr:uid="{31623EF7-02DC-4B8E-A2E5-B910BB616826}"/>
    <dataValidation type="list" allowBlank="1" showInputMessage="1" showErrorMessage="1" error="選択肢の中から選択して下さい。" prompt="「▼」をクリックして表示される候補の中から選択して下さい。_x000a_R2･3年度入札参加資格者名簿に登録があり、来年度も継続される場合：継続_x000a_R2･3年度入札参加資格者名簿に登録がない場合：新規" sqref="D22:E22" xr:uid="{C6E73D00-52E9-4F4A-95E6-6C82ED22CD2A}">
      <formula1>"　,10定時申請（新規）,12定時申請（継続）"</formula1>
    </dataValidation>
    <dataValidation type="custom" imeMode="hiragana" allowBlank="1" showInputMessage="1" showErrorMessage="1" errorTitle="全角のみ" error="全角文字のみを入力を入力してください。" prompt="商号又は名称を全角文字で入力して下さい。_x000a_数字・記号等も全角文字で入力して下さい。_x000a_「株式会社」、「有限会社」を省いた、会社名だけを入力してください。_x000a_「株式会社」、「有限会社」は、「D15」または「I15」欄から選択してください。_x000a_" sqref="E15:H15" xr:uid="{BA5B5C57-3B96-4112-9C52-FA62380FCD47}">
      <formula1>E15=DBCS(E15)</formula1>
    </dataValidation>
    <dataValidation allowBlank="1" showInputMessage="1" showErrorMessage="1" prompt="代表者の下の名のみ全角文字で入力してください。" sqref="G17:I17" xr:uid="{5173B828-5DCE-41D0-8864-39426414CC2D}"/>
    <dataValidation imeMode="hiragana" allowBlank="1" showInputMessage="1" prompt="代表者の苗字のみ全角文字で入力してください。" sqref="D17:E17" xr:uid="{8B6FB229-5BE4-4174-8F66-7F075CF9879F}"/>
    <dataValidation type="list" imeMode="hiragana" allowBlank="1" showInputMessage="1" showErrorMessage="1" errorTitle="全角のみ" error="全角文字のみを入力を入力してください。" prompt="列「D15」あるいは列「I15」に「（株）」、「（有）」を選択してください。" sqref="D15 I15" xr:uid="{0723874C-3788-438F-BC17-5D3576EAFE66}">
      <formula1>"（株）,（有）"</formula1>
    </dataValidation>
    <dataValidation type="list" allowBlank="1" showInputMessage="1" showErrorMessage="1" sqref="D19" xr:uid="{12E7F4F7-8278-4794-B083-130C459512C3}">
      <formula1>地域区分２</formula1>
    </dataValidation>
    <dataValidation type="custom" allowBlank="1" showInputMessage="1" showErrorMessage="1" prompt="上段に入力した内容が表示されるので、入力は不要です。" sqref="D23:I23" xr:uid="{A8CA2DB6-7480-4CE7-95A4-A6EA56659779}">
      <formula1>D23=DBCS(D23)</formula1>
    </dataValidation>
    <dataValidation imeMode="hiragana" operator="lessThanOrEqual" allowBlank="1" showInputMessage="1" showErrorMessage="1" prompt="事業所名称を全角で入力して下さい。_x000a_本店（社）申請の場合は入力不要です。" sqref="D36:I36" xr:uid="{862FC0D7-3E36-4FD7-8AEF-3DFC1413E9AA}"/>
    <dataValidation imeMode="hiragana" allowBlank="1" showInputMessage="1" prompt="代表者役職を全角文字で入力して下さい。" sqref="F16:F17 D16:E16 G16:I16" xr:uid="{5E59AC11-0B12-436B-A00D-A0E53D0F29F1}"/>
    <dataValidation imeMode="off" allowBlank="1" showInputMessage="1" showErrorMessage="1" error="XXX-XXXXの形式でご入力下さい。" prompt="本申請に関する担当者のメールアドレスの後半部分（@の後ろ）を半角英数字・記号で入力して下さい。" sqref="H51:I51" xr:uid="{CE49530E-2BBB-4CCB-A784-1534ADF1E16F}"/>
    <dataValidation imeMode="off" allowBlank="1" showInputMessage="1" showErrorMessage="1" error="XXX-XXXXの形式でご入力下さい。" prompt="本申請に関する担当者のメールアドレスの前半部分（@の前）を半角英数字・記号で入力して下さい。" sqref="D51:F51" xr:uid="{0C331A86-DCE6-4D06-A08C-F2E1B8C4DA0E}"/>
    <dataValidation type="textLength" imeMode="off" operator="equal" allowBlank="1" showInputMessage="1" showErrorMessage="1" error="半角数値4桁で入力して下さい。" prompt="本申請に関する担当者電話番号について、加入者番号を半角数字で入力して下さい。_x000a_本店（社）申請の場合は入力不要です。" sqref="H49" xr:uid="{C3956F7F-2D42-4F66-AB5A-2C59393D32B7}">
      <formula1>4</formula1>
    </dataValidation>
    <dataValidation type="textLength" imeMode="off" allowBlank="1" showInputMessage="1" showErrorMessage="1" error="半角数値1～4桁で入力して下さい。" prompt="本申請に関する担当者電話番号について、市内局番を半角数字で入力して下さい。_x000a_本店（社）申請の場合は入力不要です。" sqref="F49" xr:uid="{2B63424C-4179-4D6A-93F1-DA4851A65886}">
      <formula1>1</formula1>
      <formula2>4</formula2>
    </dataValidation>
    <dataValidation type="textLength" imeMode="off" allowBlank="1" showInputMessage="1" showErrorMessage="1" error="半角数値2～5桁で入力して下さい。" prompt="本申請に関する担当者電話番号について、市外局番を半角数字で入力して下さい。_x000a_本店（社）申請の場合は入力不要です。" sqref="D49" xr:uid="{2BE2E458-721A-4451-A908-5FC8B9695336}">
      <formula1>2</formula1>
      <formula2>5</formula2>
    </dataValidation>
    <dataValidation type="textLength" imeMode="off" operator="equal" allowBlank="1" showInputMessage="1" showErrorMessage="1" error="半角数値4桁で入力して下さい。" prompt="事業所FAX番号について、加入者番号を半角数字で入力して下さい。_x000a_本店（社）申請の場合は入力不要です。" sqref="H46" xr:uid="{48120C63-6D87-4365-BE08-E27868690D41}">
      <formula1>4</formula1>
    </dataValidation>
    <dataValidation type="textLength" imeMode="off" allowBlank="1" showInputMessage="1" showErrorMessage="1" error="半角数値1～4桁で入力して下さい。" prompt="事業所FAX番号について、市内局番を半角数字で入力して下さい。_x000a_本店（社）申請の場合は入力不要です。" sqref="F46" xr:uid="{05EFCF2E-D4BB-45C7-8AD9-EB247306397B}">
      <formula1>1</formula1>
      <formula2>4</formula2>
    </dataValidation>
    <dataValidation type="textLength" imeMode="off" allowBlank="1" showInputMessage="1" showErrorMessage="1" error="半角数値2～5桁で入力して下さい。" prompt="事業所FAX番号について、市外局番を半角数字で入力して下さい。_x000a_本店（社）申請の場合は入力不要です。" sqref="D46" xr:uid="{ACE369C6-1360-43B4-B37D-8491E70FCF96}">
      <formula1>2</formula1>
      <formula2>5</formula2>
    </dataValidation>
    <dataValidation type="textLength" imeMode="off" operator="equal" allowBlank="1" showInputMessage="1" showErrorMessage="1" error="半角数値4桁で入力して下さい。" prompt="事業所電話番号について、加入者番号を半角数字で入力して下さい。_x000a_本店（社）申請の場合は入力不要です。" sqref="H45" xr:uid="{A8B54BD1-7077-4CF7-82BC-B6DD6215DC3D}">
      <formula1>4</formula1>
    </dataValidation>
    <dataValidation type="textLength" imeMode="off" allowBlank="1" showInputMessage="1" showErrorMessage="1" error="半角数値1～4桁で入力して下さい。" prompt="事業所電話番号について、市内局番を半角数字で入力して下さい。_x000a_本店（社）申請の場合は入力不要です。" sqref="F45" xr:uid="{D56D364E-5011-4376-973F-20A7A71736D0}">
      <formula1>1</formula1>
      <formula2>4</formula2>
    </dataValidation>
    <dataValidation type="textLength" imeMode="off" allowBlank="1" showInputMessage="1" showErrorMessage="1" error="半角数値2～5桁で入力して下さい。" prompt="事業所電話番号について、市外局番を半角数字で入力して下さい。_x000a_本店（社）申請の場合は入力不要です。" sqref="D45" xr:uid="{5C6F5763-5E2F-4708-B7AE-0795C60DC42A}">
      <formula1>2</formula1>
      <formula2>5</formula2>
    </dataValidation>
    <dataValidation imeMode="hiragana" allowBlank="1" showInputMessage="1" showErrorMessage="1" prompt="事業所代表者役職を全角で入力して下さい。_x000a_本店（社）申請の場合は入力不要です。" sqref="D37:I37" xr:uid="{16918A0A-B69F-4EFE-B962-78429962BD85}"/>
    <dataValidation type="textLength" imeMode="off" operator="equal" allowBlank="1" showInputMessage="1" showErrorMessage="1" error="半角数値4桁で入力して下さい。" prompt="本店FAX番号について、加入者番号を半角数字で入力して下さい。" sqref="H34" xr:uid="{A1E01E2B-56BF-47C5-B6F4-A0FCEC51B96E}">
      <formula1>4</formula1>
    </dataValidation>
    <dataValidation type="textLength" imeMode="off" allowBlank="1" showInputMessage="1" showErrorMessage="1" error="半角数値1～4桁で入力して下さい。" prompt="本店FAX番号について、市内局番を半角数字で入力して下さい。" sqref="F34" xr:uid="{D03C3F58-6008-4C9E-B8E5-35C76BAF0B47}">
      <formula1>1</formula1>
      <formula2>4</formula2>
    </dataValidation>
    <dataValidation type="textLength" imeMode="off" allowBlank="1" showInputMessage="1" showErrorMessage="1" error="半角数値2～5桁で入力して下さい。" prompt="本店FAX番号について、市外局番を半角数字で入力して下さい。" sqref="D34" xr:uid="{AE133901-C219-4ECC-8B8B-0644324FF443}">
      <formula1>2</formula1>
      <formula2>5</formula2>
    </dataValidation>
    <dataValidation type="textLength" imeMode="off" operator="equal" allowBlank="1" showInputMessage="1" showErrorMessage="1" error="半角数値4桁で入力して下さい。" prompt="本店電話番号について、加入者番号を半角数字で入力して下さい。" sqref="H33" xr:uid="{4B9798B5-326E-4E1F-9A16-C6DAECA399D8}">
      <formula1>4</formula1>
    </dataValidation>
    <dataValidation type="textLength" imeMode="off" allowBlank="1" showInputMessage="1" showErrorMessage="1" error="半角数値1～4桁で入力して下さい。" prompt="本店電話番号について、市内局番を半角数字で入力して下さい。" sqref="F33" xr:uid="{7489D3A7-7316-4890-B48A-76450D2EE278}">
      <formula1>1</formula1>
      <formula2>4</formula2>
    </dataValidation>
    <dataValidation type="textLength" imeMode="off" allowBlank="1" showInputMessage="1" showErrorMessage="1" error="半角数値2～5桁で入力して下さい。" prompt="本店電話番号について、市外局番を半角数字で入力して下さい。" sqref="D33" xr:uid="{F0BCCBB7-055A-4F00-90B4-D8798EF956FB}">
      <formula1>2</formula1>
      <formula2>5</formula2>
    </dataValidation>
    <dataValidation type="textLength" imeMode="off" operator="equal" allowBlank="1" showInputMessage="1" showErrorMessage="1" error="半角数値4桁で入力して下さい。" prompt="本申請に関する担当者FAX番号について、加入者番号を半角数字で入力して下さい。_x000a_本店（社）申請の場合は入力不要です。" sqref="H50" xr:uid="{0E67627F-6DD6-4AE6-934C-8B598E13710F}">
      <formula1>4</formula1>
    </dataValidation>
    <dataValidation type="textLength" imeMode="off" allowBlank="1" showInputMessage="1" showErrorMessage="1" error="半角数値1～4桁で入力して下さい。" prompt="本申請に関する担当者FAX番号について、市内局番を半角数字で入力して下さい。_x000a_本店（社）申請の場合は入力不要です。" sqref="F50" xr:uid="{F3455769-3BCF-4D07-A618-695919E35BBB}">
      <formula1>1</formula1>
      <formula2>4</formula2>
    </dataValidation>
    <dataValidation type="textLength" imeMode="off" allowBlank="1" showInputMessage="1" showErrorMessage="1" error="半角数値2～5桁で入力して下さい。" prompt="本申請に関する担当者FAX番号について、市外局番を半角数字で入力して下さい。_x000a_本店（社）申請の場合は入力不要です。" sqref="D50" xr:uid="{08D88075-DE70-4DA4-AEFD-C082751D0E2A}">
      <formula1>2</formula1>
      <formula2>5</formula2>
    </dataValidation>
    <dataValidation type="list" allowBlank="1" showInputMessage="1" showErrorMessage="1" prompt="「▼」をクリックして表示される候補の中から本店所在地（市区町村）を選択して下さい。" sqref="D30" xr:uid="{98732C1B-5FB5-4C3D-9471-D5AB4AC7A3F3}">
      <formula1>INDIRECT("_"&amp;D29)</formula1>
    </dataValidation>
    <dataValidation type="textLength" imeMode="off" allowBlank="1" showInputMessage="1" showErrorMessage="1" error="数値4桁でご入力下さい。" prompt="郵便番号の後半部分を半角数字4桁で入力して下さい。" sqref="F28" xr:uid="{48E45B05-9403-4912-8BCB-FD30FF2FA153}">
      <formula1>4</formula1>
      <formula2>4</formula2>
    </dataValidation>
    <dataValidation type="textLength" imeMode="off" operator="equal" allowBlank="1" showInputMessage="1" showErrorMessage="1" error="数値3桁でご入力下さい。" prompt="郵便番号の前半部分を半角数字3桁で入力して下さい。" sqref="D28" xr:uid="{CBDF15C2-1400-4190-8E0E-29D07990BB15}">
      <formula1>3</formula1>
    </dataValidation>
    <dataValidation imeMode="fullKatakana" allowBlank="1" showInputMessage="1" showErrorMessage="1" prompt="代表者氏名のカナを全角で入力して下さい。_x000a_数字、「・」等の記号等、カナ以外の文字は使用しないで（代表者氏名にある場合は削除して）下さい。" sqref="D27 F27:G27" xr:uid="{FFA6ECCC-A988-4A12-BCC0-EDE304FF734A}"/>
    <dataValidation imeMode="fullKatakana" allowBlank="1" showInputMessage="1" showErrorMessage="1" prompt="商号または名称のカナを全角で入力して下さい。_x000a_数字・記号等、カナ以外の文字は使用しないで（商号又は名称にある場合は削除して）下さい。_x000a_（株）、株式会社等の記述は不要です。" sqref="D24:I24" xr:uid="{C75EA959-D4B2-4B87-88A6-57E14ABCE833}"/>
    <dataValidation allowBlank="1" showInputMessage="1" showErrorMessage="1" prompt="上段に入力した内容が表示されるので、入力は不要です。" sqref="D25:I26" xr:uid="{24CF204C-D625-46A2-9292-AB48028389D9}"/>
    <dataValidation type="list" allowBlank="1" showInputMessage="1" showErrorMessage="1" error="「▼」をクリックして表示される候補の中から選択して下さい。" prompt="「▼」をクリックして表示される候補の中から本店所在地（都道府県）を選択して下さい。" sqref="D29:E29" xr:uid="{1721D733-ED78-4F7A-A3C7-ED7A0781A266}">
      <formula1>県名</formula1>
    </dataValidation>
    <dataValidation type="textLength" imeMode="off" allowBlank="1" showInputMessage="1" showErrorMessage="1" error="数値4桁でご入力下さい。" prompt="郵便番号の後半部分を半角数字4桁で入力して下さい。_x000a_本店（社）申請の場合は入力不要です。" sqref="F40" xr:uid="{ED75395C-6455-4E4C-B257-EF2FDC77D5E5}">
      <formula1>4</formula1>
      <formula2>4</formula2>
    </dataValidation>
    <dataValidation type="textLength" imeMode="off" allowBlank="1" showInputMessage="1" showErrorMessage="1" error="数値3桁でご入力下さい。" prompt="郵便番号の前半部分を半角数字3桁で入力して下さい。_x000a_本店（社）申請の場合は入力不要です。" sqref="D40" xr:uid="{3B3FDA4F-87DE-4DA5-B23C-A2657EB77A6A}">
      <formula1>3</formula1>
      <formula2>3</formula2>
    </dataValidation>
    <dataValidation type="list" allowBlank="1" showInputMessage="1" showErrorMessage="1" prompt="「▼」をクリックして表示される候補の中から事業所所在地（市区町村）を選択して下さい。_x000a_本店（社）申請の場合は入力不要です。" sqref="D42" xr:uid="{75AA2CBD-53EB-4E7C-B0F6-3B598B4B59DE}">
      <formula1>INDIRECT("_"&amp;D41)</formula1>
    </dataValidation>
    <dataValidation type="list" allowBlank="1" showInputMessage="1" showErrorMessage="1" prompt="「▼」をクリックして表示される候補の中から事業所所在地（都道府県）を選択して下さい。_x000a_本店（社）申請の場合は入力不要です。" sqref="D41:E41" xr:uid="{B879C5EE-D57A-4AFE-ACAA-BD175834F5C7}">
      <formula1>県名</formula1>
    </dataValidation>
    <dataValidation imeMode="off" allowBlank="1" showInputMessage="1" showErrorMessage="1" error="XXX-XXXXの形式でご入力下さい。" sqref="I33:I34 G28 I49:I50 E28 G40 E40 E49:E50 E45:E46 G45:G46 E33:E34 G33:G34 I45:I46 G49:G51" xr:uid="{FD544872-2D3A-4FA7-B4BF-8D7F2999E425}"/>
    <dataValidation type="list" allowBlank="1" showInputMessage="1" showErrorMessage="1" sqref="D18:F18" xr:uid="{4BD1D734-24B5-48B4-8F99-AB9D94F41E5D}">
      <formula1>"01市内,02準市内,03鹿行内,04県内,05準県内,06県外"</formula1>
    </dataValidation>
  </dataValidations>
  <pageMargins left="0.7" right="0.7" top="0.75" bottom="0.75" header="0.3" footer="0.3"/>
  <pageSetup paperSize="9" scale="53"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CA689-5B7A-4D77-B10D-11A1DB67FD77}">
  <sheetPr codeName="Sheet5">
    <tabColor theme="9" tint="-0.249977111117893"/>
  </sheetPr>
  <dimension ref="A1:M129"/>
  <sheetViews>
    <sheetView zoomScale="120" zoomScaleNormal="120" workbookViewId="0"/>
  </sheetViews>
  <sheetFormatPr defaultColWidth="8.09765625" defaultRowHeight="14.4" x14ac:dyDescent="0.45"/>
  <cols>
    <col min="1" max="1" width="5.09765625" style="20" customWidth="1"/>
    <col min="2" max="2" width="7.796875" style="2" customWidth="1"/>
    <col min="3" max="3" width="11.3984375" style="2" customWidth="1"/>
    <col min="4" max="4" width="9.59765625" style="2" customWidth="1"/>
    <col min="5" max="5" width="22.5" style="2" bestFit="1" customWidth="1"/>
    <col min="6" max="6" width="5.09765625" style="108" customWidth="1"/>
    <col min="7" max="7" width="36.59765625" style="107" customWidth="1"/>
    <col min="8" max="8" width="1.796875" style="68" customWidth="1"/>
    <col min="9" max="9" width="1.796875" style="2" customWidth="1"/>
    <col min="10" max="12" width="11.3984375" style="6" customWidth="1"/>
    <col min="13" max="13" width="31.796875" style="6" customWidth="1"/>
    <col min="14" max="16384" width="8.09765625" style="2"/>
  </cols>
  <sheetData>
    <row r="1" spans="1:13" ht="15" thickBot="1" x14ac:dyDescent="0.5">
      <c r="A1" s="64" t="s">
        <v>434</v>
      </c>
      <c r="B1" s="65"/>
      <c r="C1" s="66" t="s">
        <v>79</v>
      </c>
      <c r="D1" s="183"/>
      <c r="E1" s="183"/>
      <c r="F1" s="183"/>
      <c r="G1" s="67" t="s">
        <v>431</v>
      </c>
    </row>
    <row r="2" spans="1:13" s="20" customFormat="1" ht="24.75" customHeight="1" thickBot="1" x14ac:dyDescent="0.5">
      <c r="A2" s="69" t="s">
        <v>97</v>
      </c>
      <c r="B2" s="184" t="s">
        <v>98</v>
      </c>
      <c r="C2" s="148"/>
      <c r="D2" s="148" t="s">
        <v>99</v>
      </c>
      <c r="E2" s="149"/>
      <c r="F2" s="70" t="s">
        <v>100</v>
      </c>
      <c r="G2" s="71" t="s">
        <v>101</v>
      </c>
      <c r="H2" s="72"/>
      <c r="J2" s="6" t="s">
        <v>102</v>
      </c>
      <c r="K2" s="6" t="s">
        <v>98</v>
      </c>
      <c r="L2" s="6" t="s">
        <v>99</v>
      </c>
      <c r="M2" s="6" t="s">
        <v>103</v>
      </c>
    </row>
    <row r="3" spans="1:13" x14ac:dyDescent="0.45">
      <c r="A3" s="73" t="s">
        <v>104</v>
      </c>
      <c r="B3" s="74" t="s">
        <v>105</v>
      </c>
      <c r="C3" s="75"/>
      <c r="D3" s="76" t="s">
        <v>106</v>
      </c>
      <c r="E3" s="77" t="s">
        <v>107</v>
      </c>
      <c r="F3" s="127"/>
      <c r="G3" s="115"/>
      <c r="I3" s="2">
        <v>1</v>
      </c>
      <c r="J3" s="6" t="str">
        <f t="shared" ref="J3:J66" si="0">IF($F3="○",11,"")</f>
        <v/>
      </c>
      <c r="K3" s="6" t="str">
        <f>IF($F3="○",$B$3,"")</f>
        <v/>
      </c>
      <c r="L3" s="6" t="str">
        <f t="shared" ref="L3:L66" si="1">IF($F3="○",D3,"")</f>
        <v/>
      </c>
    </row>
    <row r="4" spans="1:13" x14ac:dyDescent="0.45">
      <c r="A4" s="78" t="s">
        <v>108</v>
      </c>
      <c r="B4" s="79" t="s">
        <v>109</v>
      </c>
      <c r="C4" s="80"/>
      <c r="D4" s="81" t="s">
        <v>110</v>
      </c>
      <c r="E4" s="82" t="s">
        <v>111</v>
      </c>
      <c r="F4" s="127"/>
      <c r="G4" s="116"/>
      <c r="I4" s="2">
        <v>1</v>
      </c>
      <c r="J4" s="6" t="str">
        <f t="shared" si="0"/>
        <v/>
      </c>
      <c r="K4" s="6" t="str">
        <f>IF($F4="○",$B$3,"")</f>
        <v/>
      </c>
      <c r="L4" s="6" t="str">
        <f t="shared" si="1"/>
        <v/>
      </c>
    </row>
    <row r="5" spans="1:13" x14ac:dyDescent="0.45">
      <c r="A5" s="78" t="s">
        <v>76</v>
      </c>
      <c r="B5" s="79"/>
      <c r="C5" s="80"/>
      <c r="D5" s="81" t="s">
        <v>112</v>
      </c>
      <c r="E5" s="82" t="s">
        <v>113</v>
      </c>
      <c r="F5" s="127"/>
      <c r="G5" s="116"/>
      <c r="I5" s="2">
        <v>1</v>
      </c>
      <c r="J5" s="6" t="str">
        <f t="shared" si="0"/>
        <v/>
      </c>
      <c r="K5" s="6" t="str">
        <f>IF($F5="○",$B$3,"")</f>
        <v/>
      </c>
      <c r="L5" s="6" t="str">
        <f t="shared" si="1"/>
        <v/>
      </c>
    </row>
    <row r="6" spans="1:13" x14ac:dyDescent="0.45">
      <c r="A6" s="78" t="s">
        <v>77</v>
      </c>
      <c r="B6" s="83"/>
      <c r="C6" s="84"/>
      <c r="D6" s="85" t="s">
        <v>114</v>
      </c>
      <c r="E6" s="82" t="s">
        <v>115</v>
      </c>
      <c r="F6" s="127"/>
      <c r="G6" s="129"/>
      <c r="I6" s="2">
        <v>1</v>
      </c>
      <c r="J6" s="6" t="str">
        <f t="shared" si="0"/>
        <v/>
      </c>
      <c r="K6" s="6" t="str">
        <f>IF($F6="○",$B$3,"")</f>
        <v/>
      </c>
      <c r="L6" s="6" t="str">
        <f t="shared" si="1"/>
        <v/>
      </c>
      <c r="M6" s="6" t="str">
        <f>IF($F6="○",IF(G6&lt;&gt;"",G6,""),"")</f>
        <v/>
      </c>
    </row>
    <row r="7" spans="1:13" x14ac:dyDescent="0.45">
      <c r="A7" s="78" t="s">
        <v>78</v>
      </c>
      <c r="B7" s="86" t="s">
        <v>116</v>
      </c>
      <c r="C7" s="87"/>
      <c r="D7" s="81" t="s">
        <v>117</v>
      </c>
      <c r="E7" s="82" t="s">
        <v>118</v>
      </c>
      <c r="F7" s="127"/>
      <c r="G7" s="116"/>
      <c r="I7" s="2">
        <v>1</v>
      </c>
      <c r="J7" s="6" t="str">
        <f t="shared" si="0"/>
        <v/>
      </c>
      <c r="K7" s="6" t="str">
        <f>IF($F7="○",$B$7,"")</f>
        <v/>
      </c>
      <c r="L7" s="6" t="str">
        <f t="shared" si="1"/>
        <v/>
      </c>
    </row>
    <row r="8" spans="1:13" x14ac:dyDescent="0.45">
      <c r="A8" s="78"/>
      <c r="B8" s="79" t="s">
        <v>119</v>
      </c>
      <c r="C8" s="80"/>
      <c r="D8" s="81" t="s">
        <v>120</v>
      </c>
      <c r="E8" s="82" t="s">
        <v>121</v>
      </c>
      <c r="F8" s="127"/>
      <c r="G8" s="116"/>
      <c r="I8" s="2">
        <v>1</v>
      </c>
      <c r="J8" s="6" t="str">
        <f t="shared" si="0"/>
        <v/>
      </c>
      <c r="K8" s="6" t="str">
        <f>IF($F8="○",$B$7,"")</f>
        <v/>
      </c>
      <c r="L8" s="6" t="str">
        <f t="shared" si="1"/>
        <v/>
      </c>
    </row>
    <row r="9" spans="1:13" x14ac:dyDescent="0.45">
      <c r="A9" s="78"/>
      <c r="B9" s="79"/>
      <c r="C9" s="80"/>
      <c r="D9" s="81" t="s">
        <v>122</v>
      </c>
      <c r="E9" s="82" t="s">
        <v>123</v>
      </c>
      <c r="F9" s="127"/>
      <c r="G9" s="116"/>
      <c r="I9" s="2">
        <v>1</v>
      </c>
      <c r="J9" s="6" t="str">
        <f t="shared" si="0"/>
        <v/>
      </c>
      <c r="K9" s="6" t="str">
        <f>IF($F9="○",$B$7,"")</f>
        <v/>
      </c>
      <c r="L9" s="6" t="str">
        <f t="shared" si="1"/>
        <v/>
      </c>
    </row>
    <row r="10" spans="1:13" x14ac:dyDescent="0.45">
      <c r="A10" s="78"/>
      <c r="B10" s="83"/>
      <c r="C10" s="84"/>
      <c r="D10" s="81" t="s">
        <v>124</v>
      </c>
      <c r="E10" s="82" t="s">
        <v>115</v>
      </c>
      <c r="F10" s="127"/>
      <c r="G10" s="129"/>
      <c r="I10" s="2">
        <v>1</v>
      </c>
      <c r="J10" s="6" t="str">
        <f t="shared" si="0"/>
        <v/>
      </c>
      <c r="K10" s="6" t="str">
        <f>IF($F10="○",$B$7,"")</f>
        <v/>
      </c>
      <c r="L10" s="6" t="str">
        <f t="shared" si="1"/>
        <v/>
      </c>
      <c r="M10" s="6" t="str">
        <f>IF($F10="○",IF(G10&lt;&gt;"",G10,""),"")</f>
        <v/>
      </c>
    </row>
    <row r="11" spans="1:13" x14ac:dyDescent="0.45">
      <c r="A11" s="78"/>
      <c r="B11" s="86" t="s">
        <v>125</v>
      </c>
      <c r="C11" s="87"/>
      <c r="D11" s="81" t="s">
        <v>126</v>
      </c>
      <c r="E11" s="82" t="s">
        <v>127</v>
      </c>
      <c r="F11" s="127"/>
      <c r="G11" s="116"/>
      <c r="I11" s="2">
        <v>1</v>
      </c>
      <c r="J11" s="6" t="str">
        <f t="shared" si="0"/>
        <v/>
      </c>
      <c r="K11" s="6" t="str">
        <f>IF($F11="○",$B$11,"")</f>
        <v/>
      </c>
      <c r="L11" s="6" t="str">
        <f t="shared" si="1"/>
        <v/>
      </c>
    </row>
    <row r="12" spans="1:13" x14ac:dyDescent="0.45">
      <c r="A12" s="78"/>
      <c r="B12" s="79" t="s">
        <v>128</v>
      </c>
      <c r="C12" s="80"/>
      <c r="D12" s="81" t="s">
        <v>129</v>
      </c>
      <c r="E12" s="82" t="s">
        <v>130</v>
      </c>
      <c r="F12" s="127"/>
      <c r="G12" s="116"/>
      <c r="I12" s="2">
        <v>1</v>
      </c>
      <c r="J12" s="6" t="str">
        <f t="shared" si="0"/>
        <v/>
      </c>
      <c r="K12" s="6" t="str">
        <f>IF($F12="○",$B$11,"")</f>
        <v/>
      </c>
      <c r="L12" s="6" t="str">
        <f t="shared" si="1"/>
        <v/>
      </c>
    </row>
    <row r="13" spans="1:13" x14ac:dyDescent="0.2">
      <c r="A13" s="78"/>
      <c r="B13" s="79"/>
      <c r="C13" s="80"/>
      <c r="D13" s="88" t="s">
        <v>131</v>
      </c>
      <c r="E13" s="82" t="s">
        <v>132</v>
      </c>
      <c r="F13" s="127"/>
      <c r="G13" s="116"/>
      <c r="I13" s="2">
        <v>1</v>
      </c>
      <c r="J13" s="6" t="str">
        <f t="shared" si="0"/>
        <v/>
      </c>
      <c r="K13" s="6" t="str">
        <f>IF($F13="○",$B$11,"")</f>
        <v/>
      </c>
      <c r="L13" s="6" t="str">
        <f t="shared" si="1"/>
        <v/>
      </c>
    </row>
    <row r="14" spans="1:13" x14ac:dyDescent="0.2">
      <c r="A14" s="78"/>
      <c r="B14" s="83"/>
      <c r="C14" s="84"/>
      <c r="D14" s="89" t="s">
        <v>133</v>
      </c>
      <c r="E14" s="82" t="s">
        <v>115</v>
      </c>
      <c r="F14" s="127" t="s">
        <v>363</v>
      </c>
      <c r="G14" s="130" t="s">
        <v>402</v>
      </c>
      <c r="I14" s="2">
        <v>1</v>
      </c>
      <c r="J14" s="6">
        <f t="shared" si="0"/>
        <v>11</v>
      </c>
      <c r="K14" s="6" t="str">
        <f>IF($F14="○",$B$11,"")</f>
        <v>011063</v>
      </c>
      <c r="L14" s="6" t="str">
        <f t="shared" si="1"/>
        <v>011063999</v>
      </c>
      <c r="M14" s="6" t="str">
        <f>IF($F14="○",IF(G14&lt;&gt;"",G14,""),"")</f>
        <v>具体的な物品・業種内容を記載してください</v>
      </c>
    </row>
    <row r="15" spans="1:13" x14ac:dyDescent="0.2">
      <c r="A15" s="78"/>
      <c r="B15" s="86" t="s">
        <v>134</v>
      </c>
      <c r="C15" s="90"/>
      <c r="D15" s="88" t="s">
        <v>135</v>
      </c>
      <c r="E15" s="82" t="s">
        <v>136</v>
      </c>
      <c r="F15" s="127"/>
      <c r="G15" s="116"/>
      <c r="I15" s="2">
        <v>1</v>
      </c>
      <c r="J15" s="6" t="str">
        <f t="shared" si="0"/>
        <v/>
      </c>
      <c r="K15" s="6" t="str">
        <f t="shared" ref="K15:K20" si="2">IF($F15="○",$B$15,"")</f>
        <v/>
      </c>
      <c r="L15" s="6" t="str">
        <f t="shared" si="1"/>
        <v/>
      </c>
    </row>
    <row r="16" spans="1:13" x14ac:dyDescent="0.2">
      <c r="A16" s="78"/>
      <c r="B16" s="79" t="s">
        <v>137</v>
      </c>
      <c r="C16" s="80"/>
      <c r="D16" s="88" t="s">
        <v>138</v>
      </c>
      <c r="E16" s="82" t="s">
        <v>139</v>
      </c>
      <c r="F16" s="127"/>
      <c r="G16" s="116"/>
      <c r="I16" s="2">
        <v>1</v>
      </c>
      <c r="J16" s="6" t="str">
        <f t="shared" si="0"/>
        <v/>
      </c>
      <c r="K16" s="6" t="str">
        <f t="shared" si="2"/>
        <v/>
      </c>
      <c r="L16" s="6" t="str">
        <f t="shared" si="1"/>
        <v/>
      </c>
    </row>
    <row r="17" spans="1:13" x14ac:dyDescent="0.2">
      <c r="A17" s="78"/>
      <c r="B17" s="79"/>
      <c r="C17" s="80"/>
      <c r="D17" s="88" t="s">
        <v>140</v>
      </c>
      <c r="E17" s="82" t="s">
        <v>141</v>
      </c>
      <c r="F17" s="127"/>
      <c r="G17" s="116"/>
      <c r="I17" s="2">
        <v>1</v>
      </c>
      <c r="J17" s="6" t="str">
        <f t="shared" si="0"/>
        <v/>
      </c>
      <c r="K17" s="6" t="str">
        <f t="shared" si="2"/>
        <v/>
      </c>
      <c r="L17" s="6" t="str">
        <f t="shared" si="1"/>
        <v/>
      </c>
    </row>
    <row r="18" spans="1:13" x14ac:dyDescent="0.2">
      <c r="A18" s="78"/>
      <c r="B18" s="79"/>
      <c r="C18" s="80"/>
      <c r="D18" s="88" t="s">
        <v>142</v>
      </c>
      <c r="E18" s="82" t="s">
        <v>143</v>
      </c>
      <c r="F18" s="127"/>
      <c r="G18" s="116"/>
      <c r="I18" s="2">
        <v>1</v>
      </c>
      <c r="J18" s="6" t="str">
        <f t="shared" si="0"/>
        <v/>
      </c>
      <c r="K18" s="6" t="str">
        <f t="shared" si="2"/>
        <v/>
      </c>
      <c r="L18" s="6" t="str">
        <f t="shared" si="1"/>
        <v/>
      </c>
    </row>
    <row r="19" spans="1:13" x14ac:dyDescent="0.2">
      <c r="A19" s="78"/>
      <c r="B19" s="79"/>
      <c r="C19" s="80"/>
      <c r="D19" s="88" t="s">
        <v>144</v>
      </c>
      <c r="E19" s="82" t="s">
        <v>145</v>
      </c>
      <c r="F19" s="127"/>
      <c r="G19" s="116"/>
      <c r="I19" s="2">
        <v>1</v>
      </c>
      <c r="J19" s="6" t="str">
        <f t="shared" si="0"/>
        <v/>
      </c>
      <c r="K19" s="6" t="str">
        <f t="shared" si="2"/>
        <v/>
      </c>
      <c r="L19" s="6" t="str">
        <f t="shared" si="1"/>
        <v/>
      </c>
    </row>
    <row r="20" spans="1:13" x14ac:dyDescent="0.2">
      <c r="A20" s="78"/>
      <c r="B20" s="83"/>
      <c r="C20" s="84"/>
      <c r="D20" s="89" t="s">
        <v>146</v>
      </c>
      <c r="E20" s="82" t="s">
        <v>115</v>
      </c>
      <c r="F20" s="127" t="s">
        <v>363</v>
      </c>
      <c r="G20" s="129" t="s">
        <v>403</v>
      </c>
      <c r="I20" s="2">
        <v>1</v>
      </c>
      <c r="J20" s="6">
        <f t="shared" si="0"/>
        <v>11</v>
      </c>
      <c r="K20" s="6" t="str">
        <f t="shared" si="2"/>
        <v>011064</v>
      </c>
      <c r="L20" s="6" t="str">
        <f t="shared" si="1"/>
        <v>011064999</v>
      </c>
      <c r="M20" s="6" t="str">
        <f>IF($F20="○",IF(G20&lt;&gt;"",G20,""),"")</f>
        <v>特殊用途車</v>
      </c>
    </row>
    <row r="21" spans="1:13" x14ac:dyDescent="0.2">
      <c r="A21" s="78"/>
      <c r="B21" s="86" t="s">
        <v>147</v>
      </c>
      <c r="C21" s="90"/>
      <c r="D21" s="88" t="s">
        <v>148</v>
      </c>
      <c r="E21" s="82" t="s">
        <v>149</v>
      </c>
      <c r="F21" s="127"/>
      <c r="G21" s="116"/>
      <c r="I21" s="2">
        <v>1</v>
      </c>
      <c r="J21" s="6" t="str">
        <f t="shared" si="0"/>
        <v/>
      </c>
      <c r="K21" s="6" t="str">
        <f>IF($F21="○",$B$21,"")</f>
        <v/>
      </c>
      <c r="L21" s="6" t="str">
        <f t="shared" si="1"/>
        <v/>
      </c>
    </row>
    <row r="22" spans="1:13" x14ac:dyDescent="0.2">
      <c r="A22" s="78"/>
      <c r="B22" s="79" t="s">
        <v>150</v>
      </c>
      <c r="C22" s="80"/>
      <c r="D22" s="88" t="s">
        <v>151</v>
      </c>
      <c r="E22" s="82" t="s">
        <v>152</v>
      </c>
      <c r="F22" s="127"/>
      <c r="G22" s="116"/>
      <c r="I22" s="2">
        <v>1</v>
      </c>
      <c r="J22" s="6" t="str">
        <f t="shared" si="0"/>
        <v/>
      </c>
      <c r="K22" s="6" t="str">
        <f>IF($F22="○",$B$21,"")</f>
        <v/>
      </c>
      <c r="L22" s="6" t="str">
        <f t="shared" si="1"/>
        <v/>
      </c>
    </row>
    <row r="23" spans="1:13" x14ac:dyDescent="0.2">
      <c r="A23" s="78"/>
      <c r="B23" s="79"/>
      <c r="C23" s="80"/>
      <c r="D23" s="88" t="s">
        <v>153</v>
      </c>
      <c r="E23" s="82" t="s">
        <v>154</v>
      </c>
      <c r="F23" s="127"/>
      <c r="G23" s="116"/>
      <c r="I23" s="2">
        <v>1</v>
      </c>
      <c r="J23" s="6" t="str">
        <f t="shared" si="0"/>
        <v/>
      </c>
      <c r="K23" s="6" t="str">
        <f>IF($F23="○",$B$21,"")</f>
        <v/>
      </c>
      <c r="L23" s="6" t="str">
        <f t="shared" si="1"/>
        <v/>
      </c>
    </row>
    <row r="24" spans="1:13" x14ac:dyDescent="0.2">
      <c r="A24" s="78"/>
      <c r="B24" s="83"/>
      <c r="C24" s="84"/>
      <c r="D24" s="89" t="s">
        <v>155</v>
      </c>
      <c r="E24" s="82" t="s">
        <v>115</v>
      </c>
      <c r="F24" s="127"/>
      <c r="G24" s="119"/>
      <c r="I24" s="2">
        <v>1</v>
      </c>
      <c r="J24" s="6" t="str">
        <f t="shared" si="0"/>
        <v/>
      </c>
      <c r="K24" s="6" t="str">
        <f>IF($F24="○",$B$21,"")</f>
        <v/>
      </c>
      <c r="L24" s="6" t="str">
        <f t="shared" si="1"/>
        <v/>
      </c>
      <c r="M24" s="6" t="str">
        <f>IF($F24="○",IF(G24&lt;&gt;"",G24,""),"")</f>
        <v/>
      </c>
    </row>
    <row r="25" spans="1:13" x14ac:dyDescent="0.2">
      <c r="A25" s="78"/>
      <c r="B25" s="86" t="s">
        <v>156</v>
      </c>
      <c r="C25" s="90"/>
      <c r="D25" s="88" t="s">
        <v>157</v>
      </c>
      <c r="E25" s="82" t="s">
        <v>158</v>
      </c>
      <c r="F25" s="127"/>
      <c r="G25" s="116"/>
      <c r="I25" s="2">
        <v>1</v>
      </c>
      <c r="J25" s="6" t="str">
        <f t="shared" si="0"/>
        <v/>
      </c>
      <c r="K25" s="6" t="str">
        <f>IF($F25="○",$B$25,"")</f>
        <v/>
      </c>
      <c r="L25" s="6" t="str">
        <f t="shared" si="1"/>
        <v/>
      </c>
    </row>
    <row r="26" spans="1:13" x14ac:dyDescent="0.2">
      <c r="A26" s="78"/>
      <c r="B26" s="79" t="s">
        <v>159</v>
      </c>
      <c r="C26" s="80"/>
      <c r="D26" s="88" t="s">
        <v>160</v>
      </c>
      <c r="E26" s="82" t="s">
        <v>161</v>
      </c>
      <c r="F26" s="127" t="s">
        <v>363</v>
      </c>
      <c r="G26" s="116"/>
      <c r="I26" s="2">
        <v>1</v>
      </c>
      <c r="J26" s="6">
        <f t="shared" si="0"/>
        <v>11</v>
      </c>
      <c r="K26" s="6" t="str">
        <f>IF($F26="○",$B$25,"")</f>
        <v>011066</v>
      </c>
      <c r="L26" s="6" t="str">
        <f t="shared" si="1"/>
        <v>011066002</v>
      </c>
    </row>
    <row r="27" spans="1:13" x14ac:dyDescent="0.2">
      <c r="A27" s="78"/>
      <c r="B27" s="79"/>
      <c r="C27" s="80"/>
      <c r="D27" s="88" t="s">
        <v>162</v>
      </c>
      <c r="E27" s="82" t="s">
        <v>163</v>
      </c>
      <c r="F27" s="127"/>
      <c r="G27" s="116"/>
      <c r="I27" s="2">
        <v>1</v>
      </c>
      <c r="J27" s="6" t="str">
        <f t="shared" si="0"/>
        <v/>
      </c>
      <c r="K27" s="6" t="str">
        <f>IF($F27="○",$B$25,"")</f>
        <v/>
      </c>
      <c r="L27" s="6" t="str">
        <f t="shared" si="1"/>
        <v/>
      </c>
    </row>
    <row r="28" spans="1:13" x14ac:dyDescent="0.2">
      <c r="A28" s="78"/>
      <c r="B28" s="79"/>
      <c r="C28" s="80"/>
      <c r="D28" s="88" t="s">
        <v>164</v>
      </c>
      <c r="E28" s="82" t="s">
        <v>165</v>
      </c>
      <c r="F28" s="127"/>
      <c r="G28" s="116"/>
      <c r="I28" s="2">
        <v>1</v>
      </c>
      <c r="J28" s="6" t="str">
        <f t="shared" si="0"/>
        <v/>
      </c>
      <c r="K28" s="6" t="str">
        <f>IF($F28="○",$B$25,"")</f>
        <v/>
      </c>
      <c r="L28" s="6" t="str">
        <f t="shared" si="1"/>
        <v/>
      </c>
    </row>
    <row r="29" spans="1:13" x14ac:dyDescent="0.2">
      <c r="A29" s="78"/>
      <c r="B29" s="83"/>
      <c r="C29" s="84"/>
      <c r="D29" s="89" t="s">
        <v>166</v>
      </c>
      <c r="E29" s="82" t="s">
        <v>115</v>
      </c>
      <c r="F29" s="127"/>
      <c r="G29" s="119"/>
      <c r="I29" s="2">
        <v>1</v>
      </c>
      <c r="J29" s="6" t="str">
        <f t="shared" si="0"/>
        <v/>
      </c>
      <c r="K29" s="6" t="str">
        <f>IF($F29="○",$B$25,"")</f>
        <v/>
      </c>
      <c r="L29" s="6" t="str">
        <f t="shared" si="1"/>
        <v/>
      </c>
      <c r="M29" s="6" t="str">
        <f>IF($F29="○",IF(G29&lt;&gt;"",G29,""),"")</f>
        <v/>
      </c>
    </row>
    <row r="30" spans="1:13" x14ac:dyDescent="0.2">
      <c r="A30" s="78"/>
      <c r="B30" s="86" t="s">
        <v>167</v>
      </c>
      <c r="C30" s="90"/>
      <c r="D30" s="88" t="s">
        <v>168</v>
      </c>
      <c r="E30" s="82" t="s">
        <v>169</v>
      </c>
      <c r="F30" s="127"/>
      <c r="G30" s="116"/>
      <c r="I30" s="2">
        <v>1</v>
      </c>
      <c r="J30" s="6" t="str">
        <f t="shared" si="0"/>
        <v/>
      </c>
      <c r="K30" s="6" t="str">
        <f>IF($F30="○",$B$30,"")</f>
        <v/>
      </c>
      <c r="L30" s="6" t="str">
        <f t="shared" si="1"/>
        <v/>
      </c>
    </row>
    <row r="31" spans="1:13" x14ac:dyDescent="0.2">
      <c r="A31" s="78"/>
      <c r="B31" s="79" t="s">
        <v>170</v>
      </c>
      <c r="C31" s="80"/>
      <c r="D31" s="88" t="s">
        <v>171</v>
      </c>
      <c r="E31" s="82" t="s">
        <v>172</v>
      </c>
      <c r="F31" s="127"/>
      <c r="G31" s="116"/>
      <c r="I31" s="2">
        <v>1</v>
      </c>
      <c r="J31" s="6" t="str">
        <f t="shared" si="0"/>
        <v/>
      </c>
      <c r="K31" s="6" t="str">
        <f>IF($F31="○",$B$30,"")</f>
        <v/>
      </c>
      <c r="L31" s="6" t="str">
        <f t="shared" si="1"/>
        <v/>
      </c>
    </row>
    <row r="32" spans="1:13" x14ac:dyDescent="0.2">
      <c r="A32" s="78"/>
      <c r="B32" s="79"/>
      <c r="C32" s="80"/>
      <c r="D32" s="88" t="s">
        <v>173</v>
      </c>
      <c r="E32" s="82" t="s">
        <v>174</v>
      </c>
      <c r="F32" s="127"/>
      <c r="G32" s="116"/>
      <c r="I32" s="2">
        <v>1</v>
      </c>
      <c r="J32" s="6" t="str">
        <f t="shared" si="0"/>
        <v/>
      </c>
      <c r="K32" s="6" t="str">
        <f>IF($F32="○",$B$30,"")</f>
        <v/>
      </c>
      <c r="L32" s="6" t="str">
        <f t="shared" si="1"/>
        <v/>
      </c>
    </row>
    <row r="33" spans="1:13" x14ac:dyDescent="0.2">
      <c r="A33" s="78"/>
      <c r="B33" s="79"/>
      <c r="C33" s="80"/>
      <c r="D33" s="88" t="s">
        <v>175</v>
      </c>
      <c r="E33" s="82" t="s">
        <v>176</v>
      </c>
      <c r="F33" s="127"/>
      <c r="G33" s="116"/>
      <c r="I33" s="2">
        <v>1</v>
      </c>
      <c r="J33" s="6" t="str">
        <f t="shared" si="0"/>
        <v/>
      </c>
      <c r="K33" s="6" t="str">
        <f>IF($F33="○",$B$30,"")</f>
        <v/>
      </c>
      <c r="L33" s="6" t="str">
        <f t="shared" si="1"/>
        <v/>
      </c>
    </row>
    <row r="34" spans="1:13" x14ac:dyDescent="0.2">
      <c r="A34" s="78"/>
      <c r="B34" s="83"/>
      <c r="C34" s="84"/>
      <c r="D34" s="89" t="s">
        <v>177</v>
      </c>
      <c r="E34" s="82" t="s">
        <v>115</v>
      </c>
      <c r="F34" s="127"/>
      <c r="G34" s="119"/>
      <c r="I34" s="2">
        <v>1</v>
      </c>
      <c r="J34" s="6" t="str">
        <f t="shared" si="0"/>
        <v/>
      </c>
      <c r="K34" s="6" t="str">
        <f>IF($F34="○",$B$30,"")</f>
        <v/>
      </c>
      <c r="L34" s="6" t="str">
        <f t="shared" si="1"/>
        <v/>
      </c>
      <c r="M34" s="6" t="str">
        <f>IF($F34="○",IF(G34&lt;&gt;"",G34,""),"")</f>
        <v/>
      </c>
    </row>
    <row r="35" spans="1:13" x14ac:dyDescent="0.2">
      <c r="A35" s="78"/>
      <c r="B35" s="86" t="s">
        <v>178</v>
      </c>
      <c r="C35" s="90"/>
      <c r="D35" s="88" t="s">
        <v>179</v>
      </c>
      <c r="E35" s="82" t="s">
        <v>180</v>
      </c>
      <c r="F35" s="127"/>
      <c r="G35" s="116"/>
      <c r="I35" s="2">
        <v>1</v>
      </c>
      <c r="J35" s="6" t="str">
        <f t="shared" si="0"/>
        <v/>
      </c>
      <c r="K35" s="6" t="str">
        <f>IF($F35="○",$B$35,"")</f>
        <v/>
      </c>
      <c r="L35" s="6" t="str">
        <f t="shared" si="1"/>
        <v/>
      </c>
    </row>
    <row r="36" spans="1:13" x14ac:dyDescent="0.2">
      <c r="A36" s="78"/>
      <c r="B36" s="79" t="s">
        <v>181</v>
      </c>
      <c r="C36" s="80"/>
      <c r="D36" s="88" t="s">
        <v>182</v>
      </c>
      <c r="E36" s="82" t="s">
        <v>183</v>
      </c>
      <c r="F36" s="127"/>
      <c r="G36" s="116"/>
      <c r="I36" s="2">
        <v>1</v>
      </c>
      <c r="J36" s="6" t="str">
        <f t="shared" si="0"/>
        <v/>
      </c>
      <c r="K36" s="6" t="str">
        <f>IF($F36="○",$B$35,"")</f>
        <v/>
      </c>
      <c r="L36" s="6" t="str">
        <f t="shared" si="1"/>
        <v/>
      </c>
    </row>
    <row r="37" spans="1:13" x14ac:dyDescent="0.2">
      <c r="A37" s="78"/>
      <c r="B37" s="83"/>
      <c r="C37" s="84"/>
      <c r="D37" s="89" t="s">
        <v>184</v>
      </c>
      <c r="E37" s="82" t="s">
        <v>115</v>
      </c>
      <c r="F37" s="127"/>
      <c r="G37" s="119"/>
      <c r="I37" s="2">
        <v>1</v>
      </c>
      <c r="J37" s="6" t="str">
        <f t="shared" si="0"/>
        <v/>
      </c>
      <c r="K37" s="6" t="str">
        <f>IF($F37="○",$B$35,"")</f>
        <v/>
      </c>
      <c r="L37" s="6" t="str">
        <f t="shared" si="1"/>
        <v/>
      </c>
      <c r="M37" s="6" t="str">
        <f>IF($F37="○",IF(G37&lt;&gt;"",G37,""),"")</f>
        <v/>
      </c>
    </row>
    <row r="38" spans="1:13" x14ac:dyDescent="0.2">
      <c r="A38" s="78"/>
      <c r="B38" s="86" t="s">
        <v>185</v>
      </c>
      <c r="C38" s="90"/>
      <c r="D38" s="88" t="s">
        <v>186</v>
      </c>
      <c r="E38" s="82" t="s">
        <v>187</v>
      </c>
      <c r="F38" s="127"/>
      <c r="G38" s="116"/>
      <c r="I38" s="2">
        <v>1</v>
      </c>
      <c r="J38" s="6" t="str">
        <f t="shared" si="0"/>
        <v/>
      </c>
      <c r="K38" s="6" t="str">
        <f>IF($F38="○",$B$38,"")</f>
        <v/>
      </c>
      <c r="L38" s="6" t="str">
        <f t="shared" si="1"/>
        <v/>
      </c>
    </row>
    <row r="39" spans="1:13" x14ac:dyDescent="0.2">
      <c r="A39" s="78"/>
      <c r="B39" s="79" t="s">
        <v>188</v>
      </c>
      <c r="C39" s="80"/>
      <c r="D39" s="88" t="s">
        <v>189</v>
      </c>
      <c r="E39" s="82" t="s">
        <v>190</v>
      </c>
      <c r="F39" s="127"/>
      <c r="G39" s="116"/>
      <c r="I39" s="2">
        <v>1</v>
      </c>
      <c r="J39" s="6" t="str">
        <f t="shared" si="0"/>
        <v/>
      </c>
      <c r="K39" s="6" t="str">
        <f>IF($F39="○",$B$38,"")</f>
        <v/>
      </c>
      <c r="L39" s="6" t="str">
        <f t="shared" si="1"/>
        <v/>
      </c>
    </row>
    <row r="40" spans="1:13" x14ac:dyDescent="0.2">
      <c r="A40" s="78"/>
      <c r="B40" s="79"/>
      <c r="C40" s="80"/>
      <c r="D40" s="88" t="s">
        <v>191</v>
      </c>
      <c r="E40" s="82" t="s">
        <v>192</v>
      </c>
      <c r="F40" s="127"/>
      <c r="G40" s="116"/>
      <c r="I40" s="2">
        <v>1</v>
      </c>
      <c r="J40" s="6" t="str">
        <f t="shared" si="0"/>
        <v/>
      </c>
      <c r="K40" s="6" t="str">
        <f>IF($F40="○",$B$38,"")</f>
        <v/>
      </c>
      <c r="L40" s="6" t="str">
        <f t="shared" si="1"/>
        <v/>
      </c>
    </row>
    <row r="41" spans="1:13" x14ac:dyDescent="0.2">
      <c r="A41" s="78"/>
      <c r="B41" s="79"/>
      <c r="C41" s="80"/>
      <c r="D41" s="88" t="s">
        <v>193</v>
      </c>
      <c r="E41" s="82" t="s">
        <v>194</v>
      </c>
      <c r="F41" s="127"/>
      <c r="G41" s="116"/>
      <c r="I41" s="2">
        <v>1</v>
      </c>
      <c r="J41" s="6" t="str">
        <f t="shared" si="0"/>
        <v/>
      </c>
      <c r="K41" s="6" t="str">
        <f>IF($F41="○",$B$38,"")</f>
        <v/>
      </c>
      <c r="L41" s="6" t="str">
        <f t="shared" si="1"/>
        <v/>
      </c>
    </row>
    <row r="42" spans="1:13" x14ac:dyDescent="0.2">
      <c r="A42" s="78"/>
      <c r="B42" s="83"/>
      <c r="C42" s="84"/>
      <c r="D42" s="89" t="s">
        <v>195</v>
      </c>
      <c r="E42" s="82" t="s">
        <v>115</v>
      </c>
      <c r="F42" s="127"/>
      <c r="G42" s="119"/>
      <c r="I42" s="2">
        <v>1</v>
      </c>
      <c r="J42" s="6" t="str">
        <f t="shared" si="0"/>
        <v/>
      </c>
      <c r="K42" s="6" t="str">
        <f>IF($F42="○",$B$38,"")</f>
        <v/>
      </c>
      <c r="L42" s="6" t="str">
        <f t="shared" si="1"/>
        <v/>
      </c>
      <c r="M42" s="6" t="str">
        <f>IF($F42="○",IF(G42&lt;&gt;"",G42,""),"")</f>
        <v/>
      </c>
    </row>
    <row r="43" spans="1:13" x14ac:dyDescent="0.2">
      <c r="A43" s="78"/>
      <c r="B43" s="86" t="s">
        <v>196</v>
      </c>
      <c r="C43" s="90"/>
      <c r="D43" s="88" t="s">
        <v>197</v>
      </c>
      <c r="E43" s="82" t="s">
        <v>198</v>
      </c>
      <c r="F43" s="127"/>
      <c r="G43" s="116"/>
      <c r="I43" s="2">
        <v>1</v>
      </c>
      <c r="J43" s="6" t="str">
        <f t="shared" si="0"/>
        <v/>
      </c>
      <c r="K43" s="6" t="str">
        <f>IF($F43="○",$B$43,"")</f>
        <v/>
      </c>
      <c r="L43" s="6" t="str">
        <f t="shared" si="1"/>
        <v/>
      </c>
    </row>
    <row r="44" spans="1:13" x14ac:dyDescent="0.2">
      <c r="A44" s="78"/>
      <c r="B44" s="79" t="s">
        <v>199</v>
      </c>
      <c r="C44" s="80"/>
      <c r="D44" s="88" t="s">
        <v>200</v>
      </c>
      <c r="E44" s="82" t="s">
        <v>201</v>
      </c>
      <c r="F44" s="127"/>
      <c r="G44" s="116"/>
      <c r="I44" s="2">
        <v>1</v>
      </c>
      <c r="J44" s="6" t="str">
        <f t="shared" si="0"/>
        <v/>
      </c>
      <c r="K44" s="6" t="str">
        <f>IF($F44="○",$B$43,"")</f>
        <v/>
      </c>
      <c r="L44" s="6" t="str">
        <f t="shared" si="1"/>
        <v/>
      </c>
    </row>
    <row r="45" spans="1:13" x14ac:dyDescent="0.2">
      <c r="A45" s="78"/>
      <c r="B45" s="79"/>
      <c r="C45" s="80"/>
      <c r="D45" s="88" t="s">
        <v>202</v>
      </c>
      <c r="E45" s="82" t="s">
        <v>203</v>
      </c>
      <c r="F45" s="127"/>
      <c r="G45" s="116"/>
      <c r="I45" s="2">
        <v>1</v>
      </c>
      <c r="J45" s="6" t="str">
        <f t="shared" si="0"/>
        <v/>
      </c>
      <c r="K45" s="6" t="str">
        <f>IF($F45="○",$B$43,"")</f>
        <v/>
      </c>
      <c r="L45" s="6" t="str">
        <f t="shared" si="1"/>
        <v/>
      </c>
    </row>
    <row r="46" spans="1:13" x14ac:dyDescent="0.2">
      <c r="A46" s="78"/>
      <c r="B46" s="83"/>
      <c r="C46" s="84"/>
      <c r="D46" s="89" t="s">
        <v>204</v>
      </c>
      <c r="E46" s="82" t="s">
        <v>115</v>
      </c>
      <c r="F46" s="127"/>
      <c r="G46" s="119"/>
      <c r="I46" s="2">
        <v>1</v>
      </c>
      <c r="J46" s="6" t="str">
        <f t="shared" si="0"/>
        <v/>
      </c>
      <c r="K46" s="6" t="str">
        <f>IF($F46="○",$B$43,"")</f>
        <v/>
      </c>
      <c r="L46" s="6" t="str">
        <f t="shared" si="1"/>
        <v/>
      </c>
      <c r="M46" s="6" t="str">
        <f>IF($F46="○",IF(G46&lt;&gt;"",G46,""),"")</f>
        <v/>
      </c>
    </row>
    <row r="47" spans="1:13" x14ac:dyDescent="0.2">
      <c r="A47" s="78"/>
      <c r="B47" s="91" t="s">
        <v>205</v>
      </c>
      <c r="C47" s="90"/>
      <c r="D47" s="88" t="s">
        <v>206</v>
      </c>
      <c r="E47" s="82" t="s">
        <v>207</v>
      </c>
      <c r="F47" s="127"/>
      <c r="G47" s="116"/>
      <c r="I47" s="2">
        <v>1</v>
      </c>
      <c r="J47" s="6" t="str">
        <f t="shared" si="0"/>
        <v/>
      </c>
      <c r="K47" s="6" t="str">
        <f>IF($F47="○",$B$47,"")</f>
        <v/>
      </c>
      <c r="L47" s="6" t="str">
        <f t="shared" si="1"/>
        <v/>
      </c>
    </row>
    <row r="48" spans="1:13" x14ac:dyDescent="0.2">
      <c r="A48" s="78"/>
      <c r="B48" s="79" t="s">
        <v>208</v>
      </c>
      <c r="C48" s="80"/>
      <c r="D48" s="88" t="s">
        <v>209</v>
      </c>
      <c r="E48" s="82" t="s">
        <v>210</v>
      </c>
      <c r="F48" s="127"/>
      <c r="G48" s="116"/>
      <c r="I48" s="2">
        <v>1</v>
      </c>
      <c r="J48" s="6" t="str">
        <f t="shared" si="0"/>
        <v/>
      </c>
      <c r="K48" s="6" t="str">
        <f>IF($F48="○",$B$47,"")</f>
        <v/>
      </c>
      <c r="L48" s="6" t="str">
        <f t="shared" si="1"/>
        <v/>
      </c>
    </row>
    <row r="49" spans="1:13" x14ac:dyDescent="0.2">
      <c r="A49" s="78"/>
      <c r="B49" s="92"/>
      <c r="C49" s="80"/>
      <c r="D49" s="88" t="s">
        <v>211</v>
      </c>
      <c r="E49" s="82" t="s">
        <v>212</v>
      </c>
      <c r="F49" s="127"/>
      <c r="G49" s="116"/>
      <c r="I49" s="2">
        <v>1</v>
      </c>
      <c r="J49" s="6" t="str">
        <f t="shared" si="0"/>
        <v/>
      </c>
      <c r="K49" s="6" t="str">
        <f>IF($F49="○",$B$47,"")</f>
        <v/>
      </c>
      <c r="L49" s="6" t="str">
        <f t="shared" si="1"/>
        <v/>
      </c>
    </row>
    <row r="50" spans="1:13" x14ac:dyDescent="0.2">
      <c r="A50" s="78"/>
      <c r="B50" s="93"/>
      <c r="C50" s="84"/>
      <c r="D50" s="89" t="s">
        <v>213</v>
      </c>
      <c r="E50" s="82" t="s">
        <v>115</v>
      </c>
      <c r="F50" s="127"/>
      <c r="G50" s="119"/>
      <c r="I50" s="2">
        <v>1</v>
      </c>
      <c r="J50" s="6" t="str">
        <f t="shared" si="0"/>
        <v/>
      </c>
      <c r="K50" s="6" t="str">
        <f>IF($F50="○",$B$47,"")</f>
        <v/>
      </c>
      <c r="L50" s="6" t="str">
        <f t="shared" si="1"/>
        <v/>
      </c>
      <c r="M50" s="6" t="str">
        <f>IF($F50="○",IF(G50&lt;&gt;"",G50,""),"")</f>
        <v/>
      </c>
    </row>
    <row r="51" spans="1:13" x14ac:dyDescent="0.2">
      <c r="A51" s="78"/>
      <c r="B51" s="91" t="s">
        <v>214</v>
      </c>
      <c r="C51" s="90"/>
      <c r="D51" s="88" t="s">
        <v>215</v>
      </c>
      <c r="E51" s="82" t="s">
        <v>216</v>
      </c>
      <c r="F51" s="127"/>
      <c r="G51" s="116"/>
      <c r="I51" s="2">
        <v>1</v>
      </c>
      <c r="J51" s="6" t="str">
        <f t="shared" si="0"/>
        <v/>
      </c>
      <c r="K51" s="6" t="str">
        <f t="shared" ref="K51:K56" si="3">IF($F51="○",$B$51,"")</f>
        <v/>
      </c>
      <c r="L51" s="6" t="str">
        <f t="shared" si="1"/>
        <v/>
      </c>
    </row>
    <row r="52" spans="1:13" x14ac:dyDescent="0.2">
      <c r="A52" s="78"/>
      <c r="B52" s="79" t="s">
        <v>217</v>
      </c>
      <c r="C52" s="80"/>
      <c r="D52" s="88" t="s">
        <v>218</v>
      </c>
      <c r="E52" s="82" t="s">
        <v>219</v>
      </c>
      <c r="F52" s="127"/>
      <c r="G52" s="116"/>
      <c r="I52" s="2">
        <v>1</v>
      </c>
      <c r="J52" s="6" t="str">
        <f t="shared" si="0"/>
        <v/>
      </c>
      <c r="K52" s="6" t="str">
        <f t="shared" si="3"/>
        <v/>
      </c>
      <c r="L52" s="6" t="str">
        <f t="shared" si="1"/>
        <v/>
      </c>
    </row>
    <row r="53" spans="1:13" x14ac:dyDescent="0.2">
      <c r="A53" s="78"/>
      <c r="B53" s="92"/>
      <c r="C53" s="80"/>
      <c r="D53" s="88" t="s">
        <v>220</v>
      </c>
      <c r="E53" s="82" t="s">
        <v>221</v>
      </c>
      <c r="F53" s="127"/>
      <c r="G53" s="116"/>
      <c r="I53" s="2">
        <v>1</v>
      </c>
      <c r="J53" s="6" t="str">
        <f t="shared" si="0"/>
        <v/>
      </c>
      <c r="K53" s="6" t="str">
        <f t="shared" si="3"/>
        <v/>
      </c>
      <c r="L53" s="6" t="str">
        <f t="shared" si="1"/>
        <v/>
      </c>
    </row>
    <row r="54" spans="1:13" x14ac:dyDescent="0.2">
      <c r="A54" s="78"/>
      <c r="B54" s="92"/>
      <c r="C54" s="80"/>
      <c r="D54" s="88" t="s">
        <v>222</v>
      </c>
      <c r="E54" s="82" t="s">
        <v>223</v>
      </c>
      <c r="F54" s="127"/>
      <c r="G54" s="116"/>
      <c r="I54" s="2">
        <v>1</v>
      </c>
      <c r="J54" s="6" t="str">
        <f t="shared" si="0"/>
        <v/>
      </c>
      <c r="K54" s="6" t="str">
        <f t="shared" si="3"/>
        <v/>
      </c>
      <c r="L54" s="6" t="str">
        <f t="shared" si="1"/>
        <v/>
      </c>
    </row>
    <row r="55" spans="1:13" x14ac:dyDescent="0.2">
      <c r="A55" s="78"/>
      <c r="B55" s="92"/>
      <c r="C55" s="80"/>
      <c r="D55" s="88" t="s">
        <v>224</v>
      </c>
      <c r="E55" s="82" t="s">
        <v>225</v>
      </c>
      <c r="F55" s="127"/>
      <c r="G55" s="116"/>
      <c r="I55" s="2">
        <v>1</v>
      </c>
      <c r="J55" s="6" t="str">
        <f t="shared" si="0"/>
        <v/>
      </c>
      <c r="K55" s="6" t="str">
        <f t="shared" si="3"/>
        <v/>
      </c>
      <c r="L55" s="6" t="str">
        <f t="shared" si="1"/>
        <v/>
      </c>
    </row>
    <row r="56" spans="1:13" x14ac:dyDescent="0.2">
      <c r="A56" s="78"/>
      <c r="B56" s="93"/>
      <c r="C56" s="84"/>
      <c r="D56" s="89" t="s">
        <v>226</v>
      </c>
      <c r="E56" s="82" t="s">
        <v>115</v>
      </c>
      <c r="F56" s="127"/>
      <c r="G56" s="119"/>
      <c r="I56" s="2">
        <v>1</v>
      </c>
      <c r="J56" s="6" t="str">
        <f t="shared" si="0"/>
        <v/>
      </c>
      <c r="K56" s="6" t="str">
        <f t="shared" si="3"/>
        <v/>
      </c>
      <c r="L56" s="6" t="str">
        <f t="shared" si="1"/>
        <v/>
      </c>
      <c r="M56" s="6" t="str">
        <f>IF($F56="○",IF(G56&lt;&gt;"",G56,""),"")</f>
        <v/>
      </c>
    </row>
    <row r="57" spans="1:13" x14ac:dyDescent="0.2">
      <c r="A57" s="78"/>
      <c r="B57" s="91" t="s">
        <v>227</v>
      </c>
      <c r="C57" s="90"/>
      <c r="D57" s="88" t="s">
        <v>228</v>
      </c>
      <c r="E57" s="82" t="s">
        <v>229</v>
      </c>
      <c r="F57" s="127"/>
      <c r="G57" s="116"/>
      <c r="I57" s="2">
        <v>1</v>
      </c>
      <c r="J57" s="6" t="str">
        <f t="shared" si="0"/>
        <v/>
      </c>
      <c r="K57" s="6" t="str">
        <f t="shared" ref="K57:K62" si="4">IF($F57="○",$B$57,"")</f>
        <v/>
      </c>
      <c r="L57" s="6" t="str">
        <f t="shared" si="1"/>
        <v/>
      </c>
    </row>
    <row r="58" spans="1:13" x14ac:dyDescent="0.2">
      <c r="A58" s="78"/>
      <c r="B58" s="79" t="s">
        <v>230</v>
      </c>
      <c r="C58" s="80"/>
      <c r="D58" s="88" t="s">
        <v>231</v>
      </c>
      <c r="E58" s="82" t="s">
        <v>232</v>
      </c>
      <c r="F58" s="127"/>
      <c r="G58" s="116"/>
      <c r="I58" s="2">
        <v>1</v>
      </c>
      <c r="J58" s="6" t="str">
        <f t="shared" si="0"/>
        <v/>
      </c>
      <c r="K58" s="6" t="str">
        <f t="shared" si="4"/>
        <v/>
      </c>
      <c r="L58" s="6" t="str">
        <f t="shared" si="1"/>
        <v/>
      </c>
    </row>
    <row r="59" spans="1:13" x14ac:dyDescent="0.2">
      <c r="A59" s="78"/>
      <c r="B59" s="92"/>
      <c r="C59" s="80"/>
      <c r="D59" s="88" t="s">
        <v>233</v>
      </c>
      <c r="E59" s="82" t="s">
        <v>234</v>
      </c>
      <c r="F59" s="127"/>
      <c r="G59" s="116"/>
      <c r="I59" s="2">
        <v>1</v>
      </c>
      <c r="J59" s="6" t="str">
        <f t="shared" si="0"/>
        <v/>
      </c>
      <c r="K59" s="6" t="str">
        <f t="shared" si="4"/>
        <v/>
      </c>
      <c r="L59" s="6" t="str">
        <f t="shared" si="1"/>
        <v/>
      </c>
    </row>
    <row r="60" spans="1:13" x14ac:dyDescent="0.2">
      <c r="A60" s="78"/>
      <c r="B60" s="92"/>
      <c r="C60" s="80"/>
      <c r="D60" s="88" t="s">
        <v>235</v>
      </c>
      <c r="E60" s="82" t="s">
        <v>236</v>
      </c>
      <c r="F60" s="127"/>
      <c r="G60" s="116"/>
      <c r="I60" s="2">
        <v>1</v>
      </c>
      <c r="J60" s="6" t="str">
        <f t="shared" si="0"/>
        <v/>
      </c>
      <c r="K60" s="6" t="str">
        <f t="shared" si="4"/>
        <v/>
      </c>
      <c r="L60" s="6" t="str">
        <f t="shared" si="1"/>
        <v/>
      </c>
    </row>
    <row r="61" spans="1:13" x14ac:dyDescent="0.2">
      <c r="A61" s="78"/>
      <c r="B61" s="92"/>
      <c r="C61" s="80"/>
      <c r="D61" s="88" t="s">
        <v>237</v>
      </c>
      <c r="E61" s="82" t="s">
        <v>238</v>
      </c>
      <c r="F61" s="127"/>
      <c r="G61" s="116"/>
      <c r="I61" s="2">
        <v>1</v>
      </c>
      <c r="J61" s="6" t="str">
        <f t="shared" si="0"/>
        <v/>
      </c>
      <c r="K61" s="6" t="str">
        <f t="shared" si="4"/>
        <v/>
      </c>
      <c r="L61" s="6" t="str">
        <f t="shared" si="1"/>
        <v/>
      </c>
    </row>
    <row r="62" spans="1:13" x14ac:dyDescent="0.2">
      <c r="A62" s="78"/>
      <c r="B62" s="93"/>
      <c r="C62" s="84"/>
      <c r="D62" s="89" t="s">
        <v>239</v>
      </c>
      <c r="E62" s="82" t="s">
        <v>115</v>
      </c>
      <c r="F62" s="127"/>
      <c r="G62" s="119"/>
      <c r="I62" s="2">
        <v>1</v>
      </c>
      <c r="J62" s="6" t="str">
        <f t="shared" si="0"/>
        <v/>
      </c>
      <c r="K62" s="6" t="str">
        <f t="shared" si="4"/>
        <v/>
      </c>
      <c r="L62" s="6" t="str">
        <f t="shared" si="1"/>
        <v/>
      </c>
      <c r="M62" s="6" t="str">
        <f>IF($F62="○",IF(G62&lt;&gt;"",G62,""),"")</f>
        <v/>
      </c>
    </row>
    <row r="63" spans="1:13" x14ac:dyDescent="0.2">
      <c r="A63" s="78"/>
      <c r="B63" s="91" t="s">
        <v>240</v>
      </c>
      <c r="C63" s="90"/>
      <c r="D63" s="88" t="s">
        <v>241</v>
      </c>
      <c r="E63" s="82" t="s">
        <v>242</v>
      </c>
      <c r="F63" s="127"/>
      <c r="G63" s="116"/>
      <c r="I63" s="2">
        <v>1</v>
      </c>
      <c r="J63" s="6" t="str">
        <f t="shared" si="0"/>
        <v/>
      </c>
      <c r="K63" s="6" t="str">
        <f>IF($F63="○",$B$63,"")</f>
        <v/>
      </c>
      <c r="L63" s="6" t="str">
        <f t="shared" si="1"/>
        <v/>
      </c>
    </row>
    <row r="64" spans="1:13" x14ac:dyDescent="0.2">
      <c r="A64" s="78"/>
      <c r="B64" s="79" t="s">
        <v>115</v>
      </c>
      <c r="C64" s="80"/>
      <c r="D64" s="88" t="s">
        <v>243</v>
      </c>
      <c r="E64" s="82" t="s">
        <v>244</v>
      </c>
      <c r="F64" s="127"/>
      <c r="G64" s="116"/>
      <c r="I64" s="2">
        <v>1</v>
      </c>
      <c r="J64" s="6" t="str">
        <f t="shared" si="0"/>
        <v/>
      </c>
      <c r="K64" s="6" t="str">
        <f>IF($F64="○",$B$63,"")</f>
        <v/>
      </c>
      <c r="L64" s="6" t="str">
        <f t="shared" si="1"/>
        <v/>
      </c>
    </row>
    <row r="65" spans="1:13" x14ac:dyDescent="0.2">
      <c r="A65" s="78"/>
      <c r="B65" s="92"/>
      <c r="C65" s="80"/>
      <c r="D65" s="88" t="s">
        <v>245</v>
      </c>
      <c r="E65" s="82" t="s">
        <v>246</v>
      </c>
      <c r="F65" s="127"/>
      <c r="G65" s="116"/>
      <c r="I65" s="2">
        <v>1</v>
      </c>
      <c r="J65" s="6" t="str">
        <f t="shared" si="0"/>
        <v/>
      </c>
      <c r="K65" s="6" t="str">
        <f>IF($F65="○",$B$63,"")</f>
        <v/>
      </c>
      <c r="L65" s="6" t="str">
        <f t="shared" si="1"/>
        <v/>
      </c>
    </row>
    <row r="66" spans="1:13" x14ac:dyDescent="0.2">
      <c r="A66" s="78"/>
      <c r="B66" s="92"/>
      <c r="C66" s="80"/>
      <c r="D66" s="88" t="s">
        <v>247</v>
      </c>
      <c r="E66" s="82" t="s">
        <v>248</v>
      </c>
      <c r="F66" s="127"/>
      <c r="G66" s="116"/>
      <c r="I66" s="2">
        <v>1</v>
      </c>
      <c r="J66" s="6" t="str">
        <f t="shared" si="0"/>
        <v/>
      </c>
      <c r="K66" s="6" t="str">
        <f>IF($F66="○",$B$63,"")</f>
        <v/>
      </c>
      <c r="L66" s="6" t="str">
        <f t="shared" si="1"/>
        <v/>
      </c>
    </row>
    <row r="67" spans="1:13" ht="15" thickBot="1" x14ac:dyDescent="0.25">
      <c r="A67" s="94"/>
      <c r="B67" s="95"/>
      <c r="C67" s="96"/>
      <c r="D67" s="95" t="s">
        <v>249</v>
      </c>
      <c r="E67" s="97" t="s">
        <v>115</v>
      </c>
      <c r="F67" s="131"/>
      <c r="G67" s="136"/>
      <c r="I67" s="2">
        <v>1</v>
      </c>
      <c r="J67" s="6" t="str">
        <f>IF($F67="○",11,"")</f>
        <v/>
      </c>
      <c r="K67" s="6" t="str">
        <f>IF($F67="○",$B$63,"")</f>
        <v/>
      </c>
      <c r="L67" s="6" t="str">
        <f t="shared" ref="L67:L114" si="5">IF($F67="○",D67,"")</f>
        <v/>
      </c>
      <c r="M67" s="6" t="str">
        <f>IF($F67="○",IF(G67&lt;&gt;"",G67,""),"")</f>
        <v/>
      </c>
    </row>
    <row r="68" spans="1:13" x14ac:dyDescent="0.2">
      <c r="A68" s="78" t="s">
        <v>250</v>
      </c>
      <c r="B68" s="92" t="s">
        <v>251</v>
      </c>
      <c r="C68" s="98"/>
      <c r="D68" s="99" t="s">
        <v>252</v>
      </c>
      <c r="E68" s="84" t="s">
        <v>253</v>
      </c>
      <c r="F68" s="132"/>
      <c r="G68" s="117"/>
      <c r="I68" s="2">
        <v>1</v>
      </c>
      <c r="J68" s="6" t="str">
        <f t="shared" ref="J68:J114" si="6">IF($F68="○",12,"")</f>
        <v/>
      </c>
      <c r="K68" s="6" t="str">
        <f t="shared" ref="K68:K73" si="7">IF($F68="○",$B$68,"")</f>
        <v/>
      </c>
      <c r="L68" s="6" t="str">
        <f t="shared" si="5"/>
        <v/>
      </c>
    </row>
    <row r="69" spans="1:13" x14ac:dyDescent="0.2">
      <c r="A69" s="78" t="s">
        <v>254</v>
      </c>
      <c r="B69" s="79" t="s">
        <v>255</v>
      </c>
      <c r="C69" s="80"/>
      <c r="D69" s="88" t="s">
        <v>256</v>
      </c>
      <c r="E69" s="82" t="s">
        <v>257</v>
      </c>
      <c r="F69" s="127"/>
      <c r="G69" s="116"/>
      <c r="I69" s="2">
        <v>1</v>
      </c>
      <c r="J69" s="6" t="str">
        <f t="shared" si="6"/>
        <v/>
      </c>
      <c r="K69" s="6" t="str">
        <f t="shared" si="7"/>
        <v/>
      </c>
      <c r="L69" s="6" t="str">
        <f t="shared" si="5"/>
        <v/>
      </c>
    </row>
    <row r="70" spans="1:13" x14ac:dyDescent="0.2">
      <c r="A70" s="78" t="s">
        <v>258</v>
      </c>
      <c r="B70" s="92"/>
      <c r="C70" s="80"/>
      <c r="D70" s="88" t="s">
        <v>259</v>
      </c>
      <c r="E70" s="82" t="s">
        <v>260</v>
      </c>
      <c r="F70" s="127"/>
      <c r="G70" s="116"/>
      <c r="I70" s="2">
        <v>1</v>
      </c>
      <c r="J70" s="6" t="str">
        <f t="shared" si="6"/>
        <v/>
      </c>
      <c r="K70" s="6" t="str">
        <f t="shared" si="7"/>
        <v/>
      </c>
      <c r="L70" s="6" t="str">
        <f t="shared" si="5"/>
        <v/>
      </c>
    </row>
    <row r="71" spans="1:13" x14ac:dyDescent="0.2">
      <c r="A71" s="78" t="s">
        <v>261</v>
      </c>
      <c r="B71" s="92"/>
      <c r="C71" s="80"/>
      <c r="D71" s="88" t="s">
        <v>262</v>
      </c>
      <c r="E71" s="82" t="s">
        <v>263</v>
      </c>
      <c r="F71" s="127"/>
      <c r="G71" s="116"/>
      <c r="I71" s="2">
        <v>1</v>
      </c>
      <c r="J71" s="6" t="str">
        <f t="shared" si="6"/>
        <v/>
      </c>
      <c r="K71" s="6" t="str">
        <f t="shared" si="7"/>
        <v/>
      </c>
      <c r="L71" s="6" t="str">
        <f t="shared" si="5"/>
        <v/>
      </c>
    </row>
    <row r="72" spans="1:13" x14ac:dyDescent="0.2">
      <c r="A72" s="78" t="s">
        <v>78</v>
      </c>
      <c r="B72" s="92"/>
      <c r="C72" s="80"/>
      <c r="D72" s="88" t="s">
        <v>264</v>
      </c>
      <c r="E72" s="82" t="s">
        <v>265</v>
      </c>
      <c r="F72" s="127"/>
      <c r="G72" s="116"/>
      <c r="I72" s="2">
        <v>1</v>
      </c>
      <c r="J72" s="6" t="str">
        <f t="shared" si="6"/>
        <v/>
      </c>
      <c r="K72" s="6" t="str">
        <f t="shared" si="7"/>
        <v/>
      </c>
      <c r="L72" s="6" t="str">
        <f t="shared" si="5"/>
        <v/>
      </c>
    </row>
    <row r="73" spans="1:13" x14ac:dyDescent="0.2">
      <c r="A73" s="78"/>
      <c r="B73" s="93"/>
      <c r="C73" s="84"/>
      <c r="D73" s="89" t="s">
        <v>266</v>
      </c>
      <c r="E73" s="82" t="s">
        <v>115</v>
      </c>
      <c r="F73" s="127"/>
      <c r="G73" s="119"/>
      <c r="I73" s="2">
        <v>1</v>
      </c>
      <c r="J73" s="6" t="str">
        <f t="shared" si="6"/>
        <v/>
      </c>
      <c r="K73" s="6" t="str">
        <f t="shared" si="7"/>
        <v/>
      </c>
      <c r="L73" s="6" t="str">
        <f t="shared" si="5"/>
        <v/>
      </c>
      <c r="M73" s="6" t="str">
        <f>IF($F73="○",IF(G73&lt;&gt;"",G73,""),"")</f>
        <v/>
      </c>
    </row>
    <row r="74" spans="1:13" x14ac:dyDescent="0.2">
      <c r="A74" s="78"/>
      <c r="B74" s="91" t="s">
        <v>267</v>
      </c>
      <c r="C74" s="90"/>
      <c r="D74" s="88" t="s">
        <v>268</v>
      </c>
      <c r="E74" s="82" t="s">
        <v>269</v>
      </c>
      <c r="F74" s="127"/>
      <c r="G74" s="116"/>
      <c r="I74" s="2">
        <v>1</v>
      </c>
      <c r="J74" s="6" t="str">
        <f t="shared" si="6"/>
        <v/>
      </c>
      <c r="K74" s="6" t="str">
        <f t="shared" ref="K74:K79" si="8">IF($F74="○",$B$74,"")</f>
        <v/>
      </c>
      <c r="L74" s="6" t="str">
        <f t="shared" si="5"/>
        <v/>
      </c>
    </row>
    <row r="75" spans="1:13" x14ac:dyDescent="0.2">
      <c r="A75" s="78"/>
      <c r="B75" s="79" t="s">
        <v>270</v>
      </c>
      <c r="C75" s="80"/>
      <c r="D75" s="88" t="s">
        <v>271</v>
      </c>
      <c r="E75" s="82" t="s">
        <v>272</v>
      </c>
      <c r="F75" s="127"/>
      <c r="G75" s="116"/>
      <c r="I75" s="2">
        <v>1</v>
      </c>
      <c r="J75" s="6" t="str">
        <f t="shared" si="6"/>
        <v/>
      </c>
      <c r="K75" s="6" t="str">
        <f t="shared" si="8"/>
        <v/>
      </c>
      <c r="L75" s="6" t="str">
        <f t="shared" si="5"/>
        <v/>
      </c>
    </row>
    <row r="76" spans="1:13" x14ac:dyDescent="0.2">
      <c r="A76" s="78"/>
      <c r="B76" s="92"/>
      <c r="C76" s="80"/>
      <c r="D76" s="88" t="s">
        <v>273</v>
      </c>
      <c r="E76" s="82" t="s">
        <v>274</v>
      </c>
      <c r="F76" s="127"/>
      <c r="G76" s="116"/>
      <c r="I76" s="2">
        <v>1</v>
      </c>
      <c r="J76" s="6" t="str">
        <f t="shared" si="6"/>
        <v/>
      </c>
      <c r="K76" s="6" t="str">
        <f t="shared" si="8"/>
        <v/>
      </c>
      <c r="L76" s="6" t="str">
        <f t="shared" si="5"/>
        <v/>
      </c>
    </row>
    <row r="77" spans="1:13" x14ac:dyDescent="0.2">
      <c r="A77" s="78"/>
      <c r="B77" s="92"/>
      <c r="C77" s="80"/>
      <c r="D77" s="88" t="s">
        <v>275</v>
      </c>
      <c r="E77" s="82" t="s">
        <v>276</v>
      </c>
      <c r="F77" s="127"/>
      <c r="G77" s="116"/>
      <c r="I77" s="2">
        <v>1</v>
      </c>
      <c r="J77" s="6" t="str">
        <f t="shared" si="6"/>
        <v/>
      </c>
      <c r="K77" s="6" t="str">
        <f t="shared" si="8"/>
        <v/>
      </c>
      <c r="L77" s="6" t="str">
        <f t="shared" si="5"/>
        <v/>
      </c>
    </row>
    <row r="78" spans="1:13" x14ac:dyDescent="0.2">
      <c r="A78" s="78"/>
      <c r="B78" s="92"/>
      <c r="C78" s="80"/>
      <c r="D78" s="88" t="s">
        <v>277</v>
      </c>
      <c r="E78" s="82" t="s">
        <v>278</v>
      </c>
      <c r="F78" s="127"/>
      <c r="G78" s="116"/>
      <c r="I78" s="2">
        <v>1</v>
      </c>
      <c r="J78" s="6" t="str">
        <f t="shared" si="6"/>
        <v/>
      </c>
      <c r="K78" s="6" t="str">
        <f t="shared" si="8"/>
        <v/>
      </c>
      <c r="L78" s="6" t="str">
        <f t="shared" si="5"/>
        <v/>
      </c>
    </row>
    <row r="79" spans="1:13" x14ac:dyDescent="0.2">
      <c r="A79" s="78"/>
      <c r="B79" s="93"/>
      <c r="C79" s="84"/>
      <c r="D79" s="89" t="s">
        <v>279</v>
      </c>
      <c r="E79" s="82" t="s">
        <v>115</v>
      </c>
      <c r="F79" s="127" t="s">
        <v>363</v>
      </c>
      <c r="G79" s="119" t="s">
        <v>404</v>
      </c>
      <c r="I79" s="2">
        <v>1</v>
      </c>
      <c r="J79" s="6">
        <f t="shared" si="6"/>
        <v>12</v>
      </c>
      <c r="K79" s="6" t="str">
        <f t="shared" si="8"/>
        <v>012076</v>
      </c>
      <c r="L79" s="6" t="str">
        <f t="shared" si="5"/>
        <v>012076999</v>
      </c>
      <c r="M79" s="6" t="str">
        <f>IF($F79="○",IF(G79&lt;&gt;"",G79,""),"")</f>
        <v>作業環境測定</v>
      </c>
    </row>
    <row r="80" spans="1:13" x14ac:dyDescent="0.2">
      <c r="A80" s="78"/>
      <c r="B80" s="91" t="s">
        <v>280</v>
      </c>
      <c r="C80" s="90"/>
      <c r="D80" s="88" t="s">
        <v>281</v>
      </c>
      <c r="E80" s="82" t="s">
        <v>282</v>
      </c>
      <c r="F80" s="127"/>
      <c r="G80" s="116"/>
      <c r="I80" s="2">
        <v>1</v>
      </c>
      <c r="J80" s="6" t="str">
        <f t="shared" si="6"/>
        <v/>
      </c>
      <c r="K80" s="6" t="str">
        <f>IF($F80="○",$B$80,"")</f>
        <v/>
      </c>
      <c r="L80" s="6" t="str">
        <f t="shared" si="5"/>
        <v/>
      </c>
    </row>
    <row r="81" spans="1:13" x14ac:dyDescent="0.2">
      <c r="A81" s="78"/>
      <c r="B81" s="79" t="s">
        <v>283</v>
      </c>
      <c r="C81" s="80"/>
      <c r="D81" s="88" t="s">
        <v>284</v>
      </c>
      <c r="E81" s="82" t="s">
        <v>285</v>
      </c>
      <c r="F81" s="127"/>
      <c r="G81" s="116"/>
      <c r="I81" s="2">
        <v>1</v>
      </c>
      <c r="J81" s="6" t="str">
        <f t="shared" si="6"/>
        <v/>
      </c>
      <c r="K81" s="6" t="str">
        <f>IF($F81="○",$B$80,"")</f>
        <v/>
      </c>
      <c r="L81" s="6" t="str">
        <f t="shared" si="5"/>
        <v/>
      </c>
    </row>
    <row r="82" spans="1:13" x14ac:dyDescent="0.2">
      <c r="A82" s="78"/>
      <c r="B82" s="92"/>
      <c r="C82" s="80"/>
      <c r="D82" s="88" t="s">
        <v>286</v>
      </c>
      <c r="E82" s="82" t="s">
        <v>287</v>
      </c>
      <c r="F82" s="127"/>
      <c r="G82" s="116"/>
      <c r="I82" s="2">
        <v>1</v>
      </c>
      <c r="J82" s="6" t="str">
        <f t="shared" si="6"/>
        <v/>
      </c>
      <c r="K82" s="6" t="str">
        <f>IF($F82="○",$B$80,"")</f>
        <v/>
      </c>
      <c r="L82" s="6" t="str">
        <f t="shared" si="5"/>
        <v/>
      </c>
    </row>
    <row r="83" spans="1:13" x14ac:dyDescent="0.2">
      <c r="A83" s="78"/>
      <c r="B83" s="93"/>
      <c r="C83" s="84"/>
      <c r="D83" s="89" t="s">
        <v>288</v>
      </c>
      <c r="E83" s="82" t="s">
        <v>115</v>
      </c>
      <c r="F83" s="127"/>
      <c r="G83" s="119"/>
      <c r="I83" s="2">
        <v>1</v>
      </c>
      <c r="J83" s="6" t="str">
        <f t="shared" si="6"/>
        <v/>
      </c>
      <c r="K83" s="6" t="str">
        <f>IF($F83="○",$B$80,"")</f>
        <v/>
      </c>
      <c r="L83" s="6" t="str">
        <f t="shared" si="5"/>
        <v/>
      </c>
      <c r="M83" s="6" t="str">
        <f>IF($F83="○",IF(G83&lt;&gt;"",G83,""),"")</f>
        <v/>
      </c>
    </row>
    <row r="84" spans="1:13" x14ac:dyDescent="0.2">
      <c r="A84" s="78"/>
      <c r="B84" s="91" t="s">
        <v>289</v>
      </c>
      <c r="C84" s="90"/>
      <c r="D84" s="88" t="s">
        <v>290</v>
      </c>
      <c r="E84" s="82" t="s">
        <v>291</v>
      </c>
      <c r="F84" s="127"/>
      <c r="G84" s="116"/>
      <c r="I84" s="2">
        <v>1</v>
      </c>
      <c r="J84" s="6" t="str">
        <f t="shared" si="6"/>
        <v/>
      </c>
      <c r="K84" s="6" t="str">
        <f t="shared" ref="K84:K89" si="9">IF($F84="○",$B$84,"")</f>
        <v/>
      </c>
      <c r="L84" s="6" t="str">
        <f t="shared" si="5"/>
        <v/>
      </c>
    </row>
    <row r="85" spans="1:13" x14ac:dyDescent="0.2">
      <c r="A85" s="78"/>
      <c r="B85" s="79" t="s">
        <v>292</v>
      </c>
      <c r="C85" s="80"/>
      <c r="D85" s="88" t="s">
        <v>293</v>
      </c>
      <c r="E85" s="82" t="s">
        <v>294</v>
      </c>
      <c r="F85" s="127"/>
      <c r="G85" s="116"/>
      <c r="I85" s="2">
        <v>1</v>
      </c>
      <c r="J85" s="6" t="str">
        <f t="shared" si="6"/>
        <v/>
      </c>
      <c r="K85" s="6" t="str">
        <f t="shared" si="9"/>
        <v/>
      </c>
      <c r="L85" s="6" t="str">
        <f t="shared" si="5"/>
        <v/>
      </c>
    </row>
    <row r="86" spans="1:13" x14ac:dyDescent="0.2">
      <c r="A86" s="78"/>
      <c r="B86" s="92" t="s">
        <v>295</v>
      </c>
      <c r="C86" s="80"/>
      <c r="D86" s="88" t="s">
        <v>296</v>
      </c>
      <c r="E86" s="82" t="s">
        <v>297</v>
      </c>
      <c r="F86" s="127"/>
      <c r="G86" s="116"/>
      <c r="I86" s="2">
        <v>1</v>
      </c>
      <c r="J86" s="6" t="str">
        <f t="shared" si="6"/>
        <v/>
      </c>
      <c r="K86" s="6" t="str">
        <f t="shared" si="9"/>
        <v/>
      </c>
      <c r="L86" s="6" t="str">
        <f t="shared" si="5"/>
        <v/>
      </c>
    </row>
    <row r="87" spans="1:13" x14ac:dyDescent="0.2">
      <c r="A87" s="78"/>
      <c r="B87" s="92"/>
      <c r="C87" s="80"/>
      <c r="D87" s="88" t="s">
        <v>298</v>
      </c>
      <c r="E87" s="82" t="s">
        <v>299</v>
      </c>
      <c r="F87" s="127"/>
      <c r="G87" s="116"/>
      <c r="I87" s="2">
        <v>1</v>
      </c>
      <c r="J87" s="6" t="str">
        <f t="shared" si="6"/>
        <v/>
      </c>
      <c r="K87" s="6" t="str">
        <f t="shared" si="9"/>
        <v/>
      </c>
      <c r="L87" s="6" t="str">
        <f t="shared" si="5"/>
        <v/>
      </c>
    </row>
    <row r="88" spans="1:13" x14ac:dyDescent="0.2">
      <c r="A88" s="78"/>
      <c r="B88" s="92"/>
      <c r="C88" s="80"/>
      <c r="D88" s="88" t="s">
        <v>300</v>
      </c>
      <c r="E88" s="82" t="s">
        <v>301</v>
      </c>
      <c r="F88" s="127"/>
      <c r="G88" s="116"/>
      <c r="I88" s="2">
        <v>1</v>
      </c>
      <c r="J88" s="6" t="str">
        <f t="shared" si="6"/>
        <v/>
      </c>
      <c r="K88" s="6" t="str">
        <f t="shared" si="9"/>
        <v/>
      </c>
      <c r="L88" s="6" t="str">
        <f t="shared" si="5"/>
        <v/>
      </c>
    </row>
    <row r="89" spans="1:13" x14ac:dyDescent="0.2">
      <c r="A89" s="78"/>
      <c r="B89" s="93"/>
      <c r="C89" s="84"/>
      <c r="D89" s="89" t="s">
        <v>302</v>
      </c>
      <c r="E89" s="82" t="s">
        <v>115</v>
      </c>
      <c r="F89" s="127" t="s">
        <v>363</v>
      </c>
      <c r="G89" s="119" t="s">
        <v>405</v>
      </c>
      <c r="I89" s="2">
        <v>1</v>
      </c>
      <c r="J89" s="6">
        <f t="shared" si="6"/>
        <v>12</v>
      </c>
      <c r="K89" s="6" t="str">
        <f t="shared" si="9"/>
        <v>012078</v>
      </c>
      <c r="L89" s="6" t="str">
        <f t="shared" si="5"/>
        <v>012078999</v>
      </c>
      <c r="M89" s="6" t="str">
        <f>IF($F89="○",IF(G89&lt;&gt;"",G89,""),"")</f>
        <v>廃棄物処理施設の運転管理</v>
      </c>
    </row>
    <row r="90" spans="1:13" x14ac:dyDescent="0.2">
      <c r="A90" s="78"/>
      <c r="B90" s="91" t="s">
        <v>303</v>
      </c>
      <c r="C90" s="90"/>
      <c r="D90" s="88" t="s">
        <v>304</v>
      </c>
      <c r="E90" s="82" t="s">
        <v>305</v>
      </c>
      <c r="F90" s="127"/>
      <c r="G90" s="116"/>
      <c r="I90" s="2">
        <v>1</v>
      </c>
      <c r="J90" s="6" t="str">
        <f t="shared" si="6"/>
        <v/>
      </c>
      <c r="K90" s="6" t="str">
        <f>IF($F90="○",$B$90,"")</f>
        <v/>
      </c>
      <c r="L90" s="6" t="str">
        <f t="shared" si="5"/>
        <v/>
      </c>
    </row>
    <row r="91" spans="1:13" x14ac:dyDescent="0.2">
      <c r="A91" s="78"/>
      <c r="B91" s="79" t="s">
        <v>306</v>
      </c>
      <c r="C91" s="80"/>
      <c r="D91" s="88" t="s">
        <v>307</v>
      </c>
      <c r="E91" s="82" t="s">
        <v>308</v>
      </c>
      <c r="F91" s="127"/>
      <c r="G91" s="116"/>
      <c r="I91" s="2">
        <v>1</v>
      </c>
      <c r="J91" s="6" t="str">
        <f t="shared" si="6"/>
        <v/>
      </c>
      <c r="K91" s="6" t="str">
        <f>IF($F91="○",$B$90,"")</f>
        <v/>
      </c>
      <c r="L91" s="6" t="str">
        <f t="shared" si="5"/>
        <v/>
      </c>
    </row>
    <row r="92" spans="1:13" x14ac:dyDescent="0.2">
      <c r="A92" s="78"/>
      <c r="B92" s="92"/>
      <c r="C92" s="80"/>
      <c r="D92" s="88" t="s">
        <v>309</v>
      </c>
      <c r="E92" s="82" t="s">
        <v>310</v>
      </c>
      <c r="F92" s="127"/>
      <c r="G92" s="116"/>
      <c r="I92" s="2">
        <v>1</v>
      </c>
      <c r="J92" s="6" t="str">
        <f t="shared" si="6"/>
        <v/>
      </c>
      <c r="K92" s="6" t="str">
        <f>IF($F92="○",$B$90,"")</f>
        <v/>
      </c>
      <c r="L92" s="6" t="str">
        <f t="shared" si="5"/>
        <v/>
      </c>
    </row>
    <row r="93" spans="1:13" x14ac:dyDescent="0.2">
      <c r="A93" s="78"/>
      <c r="B93" s="93"/>
      <c r="C93" s="84"/>
      <c r="D93" s="89" t="s">
        <v>311</v>
      </c>
      <c r="E93" s="82" t="s">
        <v>115</v>
      </c>
      <c r="F93" s="127"/>
      <c r="G93" s="119"/>
      <c r="I93" s="2">
        <v>1</v>
      </c>
      <c r="J93" s="6" t="str">
        <f t="shared" si="6"/>
        <v/>
      </c>
      <c r="K93" s="6" t="str">
        <f>IF($F93="○",$B$90,"")</f>
        <v/>
      </c>
      <c r="L93" s="6" t="str">
        <f t="shared" si="5"/>
        <v/>
      </c>
      <c r="M93" s="6" t="str">
        <f>IF($F93="○",IF(G93&lt;&gt;"",G93,""),"")</f>
        <v/>
      </c>
    </row>
    <row r="94" spans="1:13" x14ac:dyDescent="0.2">
      <c r="A94" s="78"/>
      <c r="B94" s="91" t="s">
        <v>312</v>
      </c>
      <c r="C94" s="90"/>
      <c r="D94" s="88" t="s">
        <v>313</v>
      </c>
      <c r="E94" s="82" t="s">
        <v>314</v>
      </c>
      <c r="F94" s="127"/>
      <c r="G94" s="116"/>
      <c r="I94" s="2">
        <v>1</v>
      </c>
      <c r="J94" s="6" t="str">
        <f t="shared" si="6"/>
        <v/>
      </c>
      <c r="K94" s="6" t="str">
        <f t="shared" ref="K94:K99" si="10">IF($F94="○",$B$94,"")</f>
        <v/>
      </c>
      <c r="L94" s="6" t="str">
        <f t="shared" si="5"/>
        <v/>
      </c>
    </row>
    <row r="95" spans="1:13" x14ac:dyDescent="0.2">
      <c r="A95" s="78"/>
      <c r="B95" s="79" t="s">
        <v>315</v>
      </c>
      <c r="C95" s="80"/>
      <c r="D95" s="88" t="s">
        <v>316</v>
      </c>
      <c r="E95" s="82" t="s">
        <v>317</v>
      </c>
      <c r="F95" s="127"/>
      <c r="G95" s="116"/>
      <c r="I95" s="2">
        <v>1</v>
      </c>
      <c r="J95" s="6" t="str">
        <f t="shared" si="6"/>
        <v/>
      </c>
      <c r="K95" s="6" t="str">
        <f t="shared" si="10"/>
        <v/>
      </c>
      <c r="L95" s="6" t="str">
        <f t="shared" si="5"/>
        <v/>
      </c>
    </row>
    <row r="96" spans="1:13" x14ac:dyDescent="0.2">
      <c r="A96" s="78"/>
      <c r="B96" s="92" t="s">
        <v>318</v>
      </c>
      <c r="C96" s="80"/>
      <c r="D96" s="88" t="s">
        <v>319</v>
      </c>
      <c r="E96" s="82" t="s">
        <v>320</v>
      </c>
      <c r="F96" s="127"/>
      <c r="G96" s="116"/>
      <c r="I96" s="2">
        <v>1</v>
      </c>
      <c r="J96" s="6" t="str">
        <f t="shared" si="6"/>
        <v/>
      </c>
      <c r="K96" s="6" t="str">
        <f t="shared" si="10"/>
        <v/>
      </c>
      <c r="L96" s="6" t="str">
        <f t="shared" si="5"/>
        <v/>
      </c>
    </row>
    <row r="97" spans="1:13" x14ac:dyDescent="0.2">
      <c r="A97" s="78"/>
      <c r="B97" s="92"/>
      <c r="C97" s="80"/>
      <c r="D97" s="88" t="s">
        <v>321</v>
      </c>
      <c r="E97" s="82" t="s">
        <v>322</v>
      </c>
      <c r="F97" s="127"/>
      <c r="G97" s="116"/>
      <c r="I97" s="2">
        <v>1</v>
      </c>
      <c r="J97" s="6" t="str">
        <f t="shared" si="6"/>
        <v/>
      </c>
      <c r="K97" s="6" t="str">
        <f t="shared" si="10"/>
        <v/>
      </c>
      <c r="L97" s="6" t="str">
        <f t="shared" si="5"/>
        <v/>
      </c>
    </row>
    <row r="98" spans="1:13" x14ac:dyDescent="0.2">
      <c r="A98" s="78"/>
      <c r="B98" s="92"/>
      <c r="C98" s="80"/>
      <c r="D98" s="88" t="s">
        <v>323</v>
      </c>
      <c r="E98" s="82" t="s">
        <v>324</v>
      </c>
      <c r="F98" s="127"/>
      <c r="G98" s="116"/>
      <c r="I98" s="2">
        <v>1</v>
      </c>
      <c r="J98" s="6" t="str">
        <f t="shared" si="6"/>
        <v/>
      </c>
      <c r="K98" s="6" t="str">
        <f t="shared" si="10"/>
        <v/>
      </c>
      <c r="L98" s="6" t="str">
        <f t="shared" si="5"/>
        <v/>
      </c>
    </row>
    <row r="99" spans="1:13" x14ac:dyDescent="0.2">
      <c r="A99" s="78"/>
      <c r="B99" s="93"/>
      <c r="C99" s="84"/>
      <c r="D99" s="89" t="s">
        <v>325</v>
      </c>
      <c r="E99" s="82" t="s">
        <v>115</v>
      </c>
      <c r="F99" s="127"/>
      <c r="G99" s="119"/>
      <c r="I99" s="2">
        <v>1</v>
      </c>
      <c r="J99" s="6" t="str">
        <f t="shared" si="6"/>
        <v/>
      </c>
      <c r="K99" s="6" t="str">
        <f t="shared" si="10"/>
        <v/>
      </c>
      <c r="L99" s="6" t="str">
        <f t="shared" si="5"/>
        <v/>
      </c>
      <c r="M99" s="6" t="str">
        <f>IF($F99="○",IF(G99&lt;&gt;"",G99,""),"")</f>
        <v/>
      </c>
    </row>
    <row r="100" spans="1:13" x14ac:dyDescent="0.2">
      <c r="A100" s="78"/>
      <c r="B100" s="86" t="s">
        <v>326</v>
      </c>
      <c r="C100" s="90"/>
      <c r="D100" s="88" t="s">
        <v>327</v>
      </c>
      <c r="E100" s="82" t="s">
        <v>328</v>
      </c>
      <c r="F100" s="127"/>
      <c r="G100" s="116"/>
      <c r="I100" s="2">
        <v>1</v>
      </c>
      <c r="J100" s="6" t="str">
        <f t="shared" si="6"/>
        <v/>
      </c>
      <c r="K100" s="6" t="str">
        <f>IF($F100="○",$B$100,"")</f>
        <v/>
      </c>
      <c r="L100" s="6" t="str">
        <f t="shared" si="5"/>
        <v/>
      </c>
    </row>
    <row r="101" spans="1:13" x14ac:dyDescent="0.2">
      <c r="A101" s="78"/>
      <c r="B101" s="79" t="s">
        <v>329</v>
      </c>
      <c r="C101" s="80"/>
      <c r="D101" s="88" t="s">
        <v>330</v>
      </c>
      <c r="E101" s="82" t="s">
        <v>331</v>
      </c>
      <c r="F101" s="127"/>
      <c r="G101" s="116"/>
      <c r="I101" s="2">
        <v>1</v>
      </c>
      <c r="J101" s="6" t="str">
        <f t="shared" si="6"/>
        <v/>
      </c>
      <c r="K101" s="6" t="str">
        <f>IF($F101="○",$B$100,"")</f>
        <v/>
      </c>
      <c r="L101" s="6" t="str">
        <f t="shared" si="5"/>
        <v/>
      </c>
    </row>
    <row r="102" spans="1:13" x14ac:dyDescent="0.2">
      <c r="A102" s="78"/>
      <c r="B102" s="83"/>
      <c r="C102" s="84"/>
      <c r="D102" s="89" t="s">
        <v>332</v>
      </c>
      <c r="E102" s="82" t="s">
        <v>115</v>
      </c>
      <c r="F102" s="127"/>
      <c r="G102" s="119"/>
      <c r="I102" s="2">
        <v>1</v>
      </c>
      <c r="J102" s="6" t="str">
        <f t="shared" si="6"/>
        <v/>
      </c>
      <c r="K102" s="6" t="str">
        <f>IF($F102="○",$B$100,"")</f>
        <v/>
      </c>
      <c r="L102" s="6" t="str">
        <f t="shared" si="5"/>
        <v/>
      </c>
      <c r="M102" s="6" t="str">
        <f>IF($F102="○",IF(G102&lt;&gt;"",G102,""),"")</f>
        <v/>
      </c>
    </row>
    <row r="103" spans="1:13" x14ac:dyDescent="0.2">
      <c r="A103" s="78"/>
      <c r="B103" s="91" t="s">
        <v>333</v>
      </c>
      <c r="C103" s="90"/>
      <c r="D103" s="88" t="s">
        <v>334</v>
      </c>
      <c r="E103" s="82" t="s">
        <v>335</v>
      </c>
      <c r="F103" s="127"/>
      <c r="G103" s="116"/>
      <c r="I103" s="2">
        <v>1</v>
      </c>
      <c r="J103" s="6" t="str">
        <f t="shared" si="6"/>
        <v/>
      </c>
      <c r="K103" s="6" t="str">
        <f>IF($F103="○",$B$103,"")</f>
        <v/>
      </c>
      <c r="L103" s="6" t="str">
        <f t="shared" si="5"/>
        <v/>
      </c>
    </row>
    <row r="104" spans="1:13" x14ac:dyDescent="0.2">
      <c r="A104" s="78"/>
      <c r="B104" s="79" t="s">
        <v>336</v>
      </c>
      <c r="C104" s="80"/>
      <c r="D104" s="88" t="s">
        <v>337</v>
      </c>
      <c r="E104" s="82" t="s">
        <v>338</v>
      </c>
      <c r="F104" s="127"/>
      <c r="G104" s="116"/>
      <c r="I104" s="2">
        <v>1</v>
      </c>
      <c r="J104" s="6" t="str">
        <f t="shared" si="6"/>
        <v/>
      </c>
      <c r="K104" s="6" t="str">
        <f>IF($F104="○",$B$103,"")</f>
        <v/>
      </c>
      <c r="L104" s="6" t="str">
        <f t="shared" si="5"/>
        <v/>
      </c>
    </row>
    <row r="105" spans="1:13" x14ac:dyDescent="0.2">
      <c r="A105" s="78"/>
      <c r="B105" s="93"/>
      <c r="C105" s="84"/>
      <c r="D105" s="89" t="s">
        <v>339</v>
      </c>
      <c r="E105" s="82" t="s">
        <v>115</v>
      </c>
      <c r="F105" s="127" t="s">
        <v>363</v>
      </c>
      <c r="G105" s="119" t="s">
        <v>406</v>
      </c>
      <c r="I105" s="2">
        <v>1</v>
      </c>
      <c r="J105" s="6">
        <f t="shared" si="6"/>
        <v>12</v>
      </c>
      <c r="K105" s="6" t="str">
        <f>IF($F105="○",$B$103,"")</f>
        <v>012082</v>
      </c>
      <c r="L105" s="6" t="str">
        <f t="shared" si="5"/>
        <v>012082999</v>
      </c>
      <c r="M105" s="6" t="str">
        <f>IF($F105="○",IF(G105&lt;&gt;"",G105,""),"")</f>
        <v>臨床検査</v>
      </c>
    </row>
    <row r="106" spans="1:13" x14ac:dyDescent="0.2">
      <c r="A106" s="78"/>
      <c r="B106" s="91" t="s">
        <v>340</v>
      </c>
      <c r="C106" s="90"/>
      <c r="D106" s="88" t="s">
        <v>341</v>
      </c>
      <c r="E106" s="82" t="s">
        <v>342</v>
      </c>
      <c r="F106" s="127"/>
      <c r="G106" s="116"/>
      <c r="I106" s="2">
        <v>1</v>
      </c>
      <c r="J106" s="6" t="str">
        <f t="shared" si="6"/>
        <v/>
      </c>
      <c r="K106" s="6" t="str">
        <f>IF($F106="○",$B$106,"")</f>
        <v/>
      </c>
      <c r="L106" s="6" t="str">
        <f t="shared" si="5"/>
        <v/>
      </c>
    </row>
    <row r="107" spans="1:13" x14ac:dyDescent="0.2">
      <c r="A107" s="78"/>
      <c r="B107" s="79" t="s">
        <v>343</v>
      </c>
      <c r="C107" s="80"/>
      <c r="D107" s="88" t="s">
        <v>344</v>
      </c>
      <c r="E107" s="82" t="s">
        <v>345</v>
      </c>
      <c r="F107" s="127"/>
      <c r="G107" s="116"/>
      <c r="I107" s="2">
        <v>1</v>
      </c>
      <c r="J107" s="6" t="str">
        <f t="shared" si="6"/>
        <v/>
      </c>
      <c r="K107" s="6" t="str">
        <f>IF($F107="○",$B$106,"")</f>
        <v/>
      </c>
      <c r="L107" s="6" t="str">
        <f t="shared" si="5"/>
        <v/>
      </c>
    </row>
    <row r="108" spans="1:13" x14ac:dyDescent="0.2">
      <c r="A108" s="78"/>
      <c r="B108" s="92" t="s">
        <v>346</v>
      </c>
      <c r="C108" s="80"/>
      <c r="D108" s="88" t="s">
        <v>347</v>
      </c>
      <c r="E108" s="82" t="s">
        <v>348</v>
      </c>
      <c r="F108" s="127"/>
      <c r="G108" s="116"/>
      <c r="I108" s="2">
        <v>1</v>
      </c>
      <c r="J108" s="6" t="str">
        <f t="shared" si="6"/>
        <v/>
      </c>
      <c r="K108" s="6" t="str">
        <f>IF($F108="○",$B$106,"")</f>
        <v/>
      </c>
      <c r="L108" s="6" t="str">
        <f t="shared" si="5"/>
        <v/>
      </c>
    </row>
    <row r="109" spans="1:13" x14ac:dyDescent="0.2">
      <c r="A109" s="78"/>
      <c r="B109" s="92"/>
      <c r="C109" s="80"/>
      <c r="D109" s="88" t="s">
        <v>349</v>
      </c>
      <c r="E109" s="82" t="s">
        <v>350</v>
      </c>
      <c r="F109" s="127"/>
      <c r="G109" s="116"/>
      <c r="I109" s="2">
        <v>1</v>
      </c>
      <c r="J109" s="6" t="str">
        <f t="shared" si="6"/>
        <v/>
      </c>
      <c r="K109" s="6" t="str">
        <f>IF($F109="○",$B$106,"")</f>
        <v/>
      </c>
      <c r="L109" s="6" t="str">
        <f t="shared" si="5"/>
        <v/>
      </c>
    </row>
    <row r="110" spans="1:13" x14ac:dyDescent="0.2">
      <c r="A110" s="78"/>
      <c r="B110" s="93"/>
      <c r="C110" s="84"/>
      <c r="D110" s="89" t="s">
        <v>351</v>
      </c>
      <c r="E110" s="82" t="s">
        <v>115</v>
      </c>
      <c r="F110" s="127"/>
      <c r="G110" s="119"/>
      <c r="I110" s="2">
        <v>1</v>
      </c>
      <c r="J110" s="6" t="str">
        <f t="shared" si="6"/>
        <v/>
      </c>
      <c r="K110" s="6" t="str">
        <f>IF($F110="○",$B$106,"")</f>
        <v/>
      </c>
      <c r="L110" s="6" t="str">
        <f t="shared" si="5"/>
        <v/>
      </c>
      <c r="M110" s="6" t="str">
        <f>IF($F110="○",IF(G110&lt;&gt;"",G110,""),"")</f>
        <v/>
      </c>
    </row>
    <row r="111" spans="1:13" x14ac:dyDescent="0.2">
      <c r="A111" s="78"/>
      <c r="B111" s="91" t="s">
        <v>352</v>
      </c>
      <c r="C111" s="90"/>
      <c r="D111" s="88" t="s">
        <v>353</v>
      </c>
      <c r="E111" s="82" t="s">
        <v>354</v>
      </c>
      <c r="F111" s="127"/>
      <c r="G111" s="116"/>
      <c r="I111" s="2">
        <v>1</v>
      </c>
      <c r="J111" s="6" t="str">
        <f t="shared" si="6"/>
        <v/>
      </c>
      <c r="K111" s="6" t="str">
        <f>IF($F111="○",$B$111,"")</f>
        <v/>
      </c>
      <c r="L111" s="6" t="str">
        <f t="shared" si="5"/>
        <v/>
      </c>
    </row>
    <row r="112" spans="1:13" x14ac:dyDescent="0.2">
      <c r="A112" s="78"/>
      <c r="B112" s="79" t="s">
        <v>115</v>
      </c>
      <c r="C112" s="98"/>
      <c r="D112" s="88" t="s">
        <v>355</v>
      </c>
      <c r="E112" s="82" t="s">
        <v>356</v>
      </c>
      <c r="F112" s="127"/>
      <c r="G112" s="116"/>
      <c r="I112" s="2">
        <v>1</v>
      </c>
      <c r="J112" s="6" t="str">
        <f t="shared" si="6"/>
        <v/>
      </c>
      <c r="K112" s="6" t="str">
        <f>IF($F112="○",$B$111,"")</f>
        <v/>
      </c>
      <c r="L112" s="6" t="str">
        <f t="shared" si="5"/>
        <v/>
      </c>
    </row>
    <row r="113" spans="1:13" x14ac:dyDescent="0.2">
      <c r="A113" s="78"/>
      <c r="B113" s="100"/>
      <c r="C113" s="98"/>
      <c r="D113" s="88" t="s">
        <v>357</v>
      </c>
      <c r="E113" s="82" t="s">
        <v>358</v>
      </c>
      <c r="F113" s="127"/>
      <c r="G113" s="116"/>
      <c r="I113" s="2">
        <v>1</v>
      </c>
      <c r="J113" s="6" t="str">
        <f t="shared" si="6"/>
        <v/>
      </c>
      <c r="K113" s="6" t="str">
        <f>IF($F113="○",$B$111,"")</f>
        <v/>
      </c>
      <c r="L113" s="6" t="str">
        <f t="shared" si="5"/>
        <v/>
      </c>
    </row>
    <row r="114" spans="1:13" ht="15" thickBot="1" x14ac:dyDescent="0.25">
      <c r="A114" s="94"/>
      <c r="B114" s="101"/>
      <c r="C114" s="96"/>
      <c r="D114" s="102" t="s">
        <v>359</v>
      </c>
      <c r="E114" s="103" t="s">
        <v>115</v>
      </c>
      <c r="F114" s="131" t="s">
        <v>363</v>
      </c>
      <c r="G114" s="136" t="s">
        <v>407</v>
      </c>
      <c r="I114" s="2">
        <v>1</v>
      </c>
      <c r="J114" s="6">
        <f t="shared" si="6"/>
        <v>12</v>
      </c>
      <c r="K114" s="6" t="str">
        <f>IF($F114="○",$B$111,"")</f>
        <v>012084</v>
      </c>
      <c r="L114" s="6" t="str">
        <f t="shared" si="5"/>
        <v>012084999</v>
      </c>
      <c r="M114" s="6" t="str">
        <f>IF($F114="○",IF(G114&lt;&gt;"",G114,""),"")</f>
        <v>受付・案内等人材派遣，選挙関連業務</v>
      </c>
    </row>
    <row r="116" spans="1:13" ht="15" thickBot="1" x14ac:dyDescent="0.5">
      <c r="A116" s="6" t="s">
        <v>408</v>
      </c>
    </row>
    <row r="117" spans="1:13" ht="27" thickBot="1" x14ac:dyDescent="0.5">
      <c r="A117" s="109" t="s">
        <v>97</v>
      </c>
      <c r="B117" s="185" t="s">
        <v>362</v>
      </c>
      <c r="C117" s="186"/>
      <c r="D117" s="186"/>
      <c r="E117" s="187"/>
      <c r="J117" s="6" t="s">
        <v>362</v>
      </c>
    </row>
    <row r="118" spans="1:13" x14ac:dyDescent="0.45">
      <c r="A118" s="110" t="s">
        <v>104</v>
      </c>
      <c r="B118" s="238" t="s">
        <v>409</v>
      </c>
      <c r="C118" s="239"/>
      <c r="D118" s="239"/>
      <c r="E118" s="240"/>
      <c r="I118" s="2">
        <v>2</v>
      </c>
      <c r="J118" s="6" t="str">
        <f t="shared" ref="J118:J129" si="11">IF(B118&lt;&gt;"",B118,"")</f>
        <v>教材</v>
      </c>
    </row>
    <row r="119" spans="1:13" x14ac:dyDescent="0.45">
      <c r="A119" s="111" t="s">
        <v>108</v>
      </c>
      <c r="B119" s="226" t="s">
        <v>410</v>
      </c>
      <c r="C119" s="227"/>
      <c r="D119" s="227"/>
      <c r="E119" s="228"/>
      <c r="I119" s="2">
        <v>2</v>
      </c>
      <c r="J119" s="6" t="str">
        <f t="shared" si="11"/>
        <v>電気の供給</v>
      </c>
      <c r="K119" s="6" t="str">
        <f>IF(B119&lt;&gt;"",B119,"")</f>
        <v>電気の供給</v>
      </c>
    </row>
    <row r="120" spans="1:13" x14ac:dyDescent="0.45">
      <c r="A120" s="111" t="s">
        <v>76</v>
      </c>
      <c r="B120" s="226" t="s">
        <v>411</v>
      </c>
      <c r="C120" s="227"/>
      <c r="D120" s="227"/>
      <c r="E120" s="228"/>
      <c r="I120" s="2">
        <v>2</v>
      </c>
      <c r="J120" s="6" t="str">
        <f t="shared" si="11"/>
        <v>学校用什器類</v>
      </c>
      <c r="K120" s="6" t="str">
        <f>IF(B120&lt;&gt;"",B120,"")</f>
        <v>学校用什器類</v>
      </c>
    </row>
    <row r="121" spans="1:13" x14ac:dyDescent="0.45">
      <c r="A121" s="111" t="s">
        <v>77</v>
      </c>
      <c r="B121" s="226"/>
      <c r="C121" s="227"/>
      <c r="D121" s="227"/>
      <c r="E121" s="228"/>
      <c r="I121" s="2">
        <v>2</v>
      </c>
      <c r="J121" s="6" t="str">
        <f t="shared" si="11"/>
        <v/>
      </c>
      <c r="K121" s="6" t="str">
        <f>IF(B121&lt;&gt;"",B121,"")</f>
        <v/>
      </c>
    </row>
    <row r="122" spans="1:13" x14ac:dyDescent="0.45">
      <c r="A122" s="111" t="s">
        <v>78</v>
      </c>
      <c r="B122" s="226"/>
      <c r="C122" s="227"/>
      <c r="D122" s="227"/>
      <c r="E122" s="228"/>
      <c r="I122" s="2">
        <v>2</v>
      </c>
      <c r="J122" s="6" t="str">
        <f t="shared" si="11"/>
        <v/>
      </c>
      <c r="K122" s="6" t="str">
        <f>IF(B122&lt;&gt;"",B122,"")</f>
        <v/>
      </c>
    </row>
    <row r="123" spans="1:13" x14ac:dyDescent="0.45">
      <c r="A123" s="133"/>
      <c r="B123" s="232"/>
      <c r="C123" s="233"/>
      <c r="D123" s="233"/>
      <c r="E123" s="234"/>
      <c r="I123" s="2">
        <v>2</v>
      </c>
      <c r="J123" s="6" t="str">
        <f t="shared" si="11"/>
        <v/>
      </c>
      <c r="K123" s="6" t="str">
        <f>IF(B123&lt;&gt;"",B123,"")</f>
        <v/>
      </c>
    </row>
    <row r="124" spans="1:13" x14ac:dyDescent="0.45">
      <c r="A124" s="111" t="s">
        <v>250</v>
      </c>
      <c r="B124" s="235" t="s">
        <v>412</v>
      </c>
      <c r="C124" s="236"/>
      <c r="D124" s="236"/>
      <c r="E124" s="237"/>
      <c r="I124" s="2">
        <v>3</v>
      </c>
      <c r="J124" s="6" t="str">
        <f t="shared" si="11"/>
        <v>受付・電話交換業務</v>
      </c>
    </row>
    <row r="125" spans="1:13" x14ac:dyDescent="0.45">
      <c r="A125" s="111" t="s">
        <v>254</v>
      </c>
      <c r="B125" s="226" t="s">
        <v>413</v>
      </c>
      <c r="C125" s="227"/>
      <c r="D125" s="227"/>
      <c r="E125" s="228"/>
      <c r="I125" s="2">
        <v>3</v>
      </c>
      <c r="J125" s="6" t="str">
        <f t="shared" si="11"/>
        <v>航空写真撮影業務</v>
      </c>
      <c r="K125" s="6" t="str">
        <f>IF(B125&lt;&gt;"",B125,"")</f>
        <v>航空写真撮影業務</v>
      </c>
    </row>
    <row r="126" spans="1:13" x14ac:dyDescent="0.45">
      <c r="A126" s="111" t="s">
        <v>258</v>
      </c>
      <c r="B126" s="226"/>
      <c r="C126" s="227"/>
      <c r="D126" s="227"/>
      <c r="E126" s="228"/>
      <c r="I126" s="2">
        <v>3</v>
      </c>
      <c r="J126" s="6" t="str">
        <f t="shared" si="11"/>
        <v/>
      </c>
      <c r="K126" s="6" t="str">
        <f>IF(B126&lt;&gt;"",B126,"")</f>
        <v/>
      </c>
    </row>
    <row r="127" spans="1:13" x14ac:dyDescent="0.45">
      <c r="A127" s="111" t="s">
        <v>261</v>
      </c>
      <c r="B127" s="226"/>
      <c r="C127" s="227"/>
      <c r="D127" s="227"/>
      <c r="E127" s="228"/>
      <c r="I127" s="2">
        <v>3</v>
      </c>
      <c r="J127" s="6" t="str">
        <f t="shared" si="11"/>
        <v/>
      </c>
      <c r="K127" s="6" t="str">
        <f>IF(B127&lt;&gt;"",B127,"")</f>
        <v/>
      </c>
    </row>
    <row r="128" spans="1:13" x14ac:dyDescent="0.45">
      <c r="A128" s="111" t="s">
        <v>78</v>
      </c>
      <c r="B128" s="226"/>
      <c r="C128" s="227"/>
      <c r="D128" s="227"/>
      <c r="E128" s="228"/>
      <c r="I128" s="2">
        <v>3</v>
      </c>
      <c r="J128" s="6" t="str">
        <f t="shared" si="11"/>
        <v/>
      </c>
      <c r="K128" s="6" t="str">
        <f>IF(B128&lt;&gt;"",B128,"")</f>
        <v/>
      </c>
    </row>
    <row r="129" spans="1:11" ht="15" thickBot="1" x14ac:dyDescent="0.5">
      <c r="A129" s="112"/>
      <c r="B129" s="229"/>
      <c r="C129" s="230"/>
      <c r="D129" s="230"/>
      <c r="E129" s="231"/>
      <c r="I129" s="2">
        <v>3</v>
      </c>
      <c r="J129" s="6" t="str">
        <f t="shared" si="11"/>
        <v/>
      </c>
      <c r="K129" s="6" t="str">
        <f>IF(B129&lt;&gt;"",B129,"")</f>
        <v/>
      </c>
    </row>
  </sheetData>
  <mergeCells count="16">
    <mergeCell ref="B119:E119"/>
    <mergeCell ref="D1:F1"/>
    <mergeCell ref="B2:C2"/>
    <mergeCell ref="D2:E2"/>
    <mergeCell ref="B117:E117"/>
    <mergeCell ref="B118:E118"/>
    <mergeCell ref="B126:E126"/>
    <mergeCell ref="B127:E127"/>
    <mergeCell ref="B128:E128"/>
    <mergeCell ref="B129:E129"/>
    <mergeCell ref="B120:E120"/>
    <mergeCell ref="B121:E121"/>
    <mergeCell ref="B122:E122"/>
    <mergeCell ref="B123:E123"/>
    <mergeCell ref="B124:E124"/>
    <mergeCell ref="B125:E125"/>
  </mergeCells>
  <phoneticPr fontId="2"/>
  <dataValidations count="3">
    <dataValidation type="list" showInputMessage="1" showErrorMessage="1" error="入力可能なのは&quot;○&quot;のみです。" prompt="希望する業種細目に&quot;○&quot;を入力して下さい。" sqref="F3:F114" xr:uid="{3F02AB6B-36FD-4115-9368-128C8D83650C}">
      <formula1>"○"</formula1>
    </dataValidation>
    <dataValidation type="textLength" imeMode="on" operator="lessThanOrEqual" showInputMessage="1" showErrorMessage="1" error="20文字以内で入力して下さい。" prompt="詳細内容を全角/半角にかかわらず20文字以内で入力して下さい。" sqref="G6 G10 G14 G20 G24 G29 G34 G37 G42 G46 G50 G56 G62 G67 G73 G79 G83 G89 G93 G99 G102 G105 G110 G114" xr:uid="{79C1664E-2D7C-4A05-8B4D-FDA9E6E8F0FE}">
      <formula1>20</formula1>
    </dataValidation>
    <dataValidation type="textLength" operator="lessThanOrEqual" allowBlank="1" showInputMessage="1" showErrorMessage="1" error="20文字以内で入力して下さい。" prompt="詳細内容を全角/半角にかかわらず1行あたり20文字以内で入力して下さい。" sqref="B118:E129" xr:uid="{6B4039F6-E644-4359-B328-3FEE6C3DF4DC}">
      <formula1>20</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9850-9FB2-45A5-8EED-850514F004D9}">
  <sheetPr>
    <tabColor theme="9" tint="-0.249977111117893"/>
  </sheetPr>
  <dimension ref="A1:Z31"/>
  <sheetViews>
    <sheetView zoomScale="110" zoomScaleNormal="110" workbookViewId="0"/>
  </sheetViews>
  <sheetFormatPr defaultColWidth="8.09765625" defaultRowHeight="16.2" x14ac:dyDescent="0.45"/>
  <cols>
    <col min="1" max="1" width="3.5" style="38" customWidth="1"/>
    <col min="2" max="2" width="26.59765625" style="63" customWidth="1"/>
    <col min="3" max="3" width="5" style="37" customWidth="1"/>
    <col min="4" max="4" width="3.09765625" style="38" customWidth="1"/>
    <col min="5" max="5" width="3.19921875" style="37" customWidth="1"/>
    <col min="6" max="6" width="3.09765625" style="38" customWidth="1"/>
    <col min="7" max="7" width="3.09765625" style="37" customWidth="1"/>
    <col min="8" max="8" width="5" style="37" customWidth="1"/>
    <col min="9" max="9" width="3.09765625" style="38" customWidth="1"/>
    <col min="10" max="10" width="3.19921875" style="37" customWidth="1"/>
    <col min="11" max="11" width="3.09765625" style="38" customWidth="1"/>
    <col min="12" max="12" width="3.09765625" style="37" customWidth="1"/>
    <col min="13" max="13" width="5" style="37" customWidth="1"/>
    <col min="14" max="14" width="3.09765625" style="38" customWidth="1"/>
    <col min="15" max="15" width="3.19921875" style="37" customWidth="1"/>
    <col min="16" max="16" width="3.09765625" style="38" customWidth="1"/>
    <col min="17" max="17" width="3.09765625" style="37" customWidth="1"/>
    <col min="18" max="18" width="5" style="37" customWidth="1"/>
    <col min="19" max="19" width="3.09765625" style="38" customWidth="1"/>
    <col min="20" max="20" width="3.19921875" style="37" customWidth="1"/>
    <col min="21" max="21" width="3.09765625" style="38" customWidth="1"/>
    <col min="22" max="22" width="3.09765625" style="37" customWidth="1"/>
    <col min="23" max="23" width="16.69921875" style="37" customWidth="1"/>
    <col min="24" max="24" width="8.09765625" style="37"/>
    <col min="25" max="25" width="8.09765625" style="39"/>
    <col min="26" max="26" width="26.59765625" style="37" hidden="1" customWidth="1"/>
    <col min="27" max="16384" width="8.09765625" style="37"/>
  </cols>
  <sheetData>
    <row r="1" spans="1:26" x14ac:dyDescent="0.45">
      <c r="A1" s="35" t="s">
        <v>435</v>
      </c>
      <c r="B1" s="36"/>
    </row>
    <row r="2" spans="1:26" ht="16.8" thickBot="1" x14ac:dyDescent="0.5">
      <c r="A2" s="35"/>
      <c r="B2" s="40" t="s">
        <v>79</v>
      </c>
      <c r="C2" s="202" t="str">
        <f>IF('[2]様式１（業者）'!K23&lt;&gt;"",'[2]様式１（業者）'!K23,"")</f>
        <v/>
      </c>
      <c r="D2" s="202"/>
      <c r="E2" s="202"/>
      <c r="F2" s="202"/>
      <c r="G2" s="202"/>
      <c r="H2" s="202"/>
      <c r="I2" s="202"/>
      <c r="J2" s="202"/>
      <c r="K2" s="202"/>
      <c r="L2" s="202"/>
      <c r="M2" s="203" t="s">
        <v>430</v>
      </c>
      <c r="N2" s="203"/>
      <c r="O2" s="203"/>
      <c r="P2" s="203"/>
      <c r="Q2" s="203"/>
      <c r="R2" s="203"/>
      <c r="S2" s="203"/>
      <c r="T2" s="203"/>
      <c r="U2" s="203"/>
      <c r="V2" s="203"/>
      <c r="W2" s="203"/>
    </row>
    <row r="3" spans="1:26" x14ac:dyDescent="0.45">
      <c r="A3" s="41"/>
      <c r="B3" s="204" t="s">
        <v>80</v>
      </c>
      <c r="C3" s="207" t="s">
        <v>81</v>
      </c>
      <c r="D3" s="208"/>
      <c r="E3" s="208"/>
      <c r="F3" s="208"/>
      <c r="G3" s="208"/>
      <c r="H3" s="208"/>
      <c r="I3" s="208"/>
      <c r="J3" s="208"/>
      <c r="K3" s="208"/>
      <c r="L3" s="209"/>
      <c r="M3" s="207" t="s">
        <v>82</v>
      </c>
      <c r="N3" s="208"/>
      <c r="O3" s="208"/>
      <c r="P3" s="208"/>
      <c r="Q3" s="208"/>
      <c r="R3" s="208"/>
      <c r="S3" s="208"/>
      <c r="T3" s="208"/>
      <c r="U3" s="208"/>
      <c r="V3" s="209"/>
      <c r="W3" s="42" t="s">
        <v>83</v>
      </c>
    </row>
    <row r="4" spans="1:26" ht="21.6" x14ac:dyDescent="0.45">
      <c r="A4" s="43"/>
      <c r="B4" s="205"/>
      <c r="C4" s="241" t="s">
        <v>424</v>
      </c>
      <c r="D4" s="45" t="s">
        <v>84</v>
      </c>
      <c r="E4" s="242" t="s">
        <v>425</v>
      </c>
      <c r="F4" s="45" t="s">
        <v>85</v>
      </c>
      <c r="G4" s="47" t="s">
        <v>50</v>
      </c>
      <c r="H4" s="241" t="s">
        <v>424</v>
      </c>
      <c r="I4" s="45" t="s">
        <v>84</v>
      </c>
      <c r="J4" s="242" t="s">
        <v>426</v>
      </c>
      <c r="K4" s="45" t="s">
        <v>85</v>
      </c>
      <c r="L4" s="47" t="s">
        <v>50</v>
      </c>
      <c r="M4" s="241" t="s">
        <v>427</v>
      </c>
      <c r="N4" s="45" t="s">
        <v>84</v>
      </c>
      <c r="O4" s="242" t="s">
        <v>425</v>
      </c>
      <c r="P4" s="45" t="s">
        <v>85</v>
      </c>
      <c r="Q4" s="47" t="s">
        <v>50</v>
      </c>
      <c r="R4" s="241"/>
      <c r="S4" s="45" t="s">
        <v>84</v>
      </c>
      <c r="T4" s="242"/>
      <c r="U4" s="45" t="s">
        <v>85</v>
      </c>
      <c r="V4" s="47" t="s">
        <v>50</v>
      </c>
      <c r="W4" s="48" t="s">
        <v>86</v>
      </c>
    </row>
    <row r="5" spans="1:26" ht="21.6" x14ac:dyDescent="0.45">
      <c r="A5" s="43"/>
      <c r="B5" s="205"/>
      <c r="C5" s="243" t="s">
        <v>424</v>
      </c>
      <c r="D5" s="50" t="s">
        <v>84</v>
      </c>
      <c r="E5" s="244" t="s">
        <v>428</v>
      </c>
      <c r="F5" s="50" t="s">
        <v>85</v>
      </c>
      <c r="G5" s="52" t="s">
        <v>87</v>
      </c>
      <c r="H5" s="243" t="s">
        <v>427</v>
      </c>
      <c r="I5" s="50" t="s">
        <v>84</v>
      </c>
      <c r="J5" s="244" t="s">
        <v>377</v>
      </c>
      <c r="K5" s="50" t="s">
        <v>85</v>
      </c>
      <c r="L5" s="52" t="s">
        <v>87</v>
      </c>
      <c r="M5" s="243" t="s">
        <v>429</v>
      </c>
      <c r="N5" s="50" t="s">
        <v>84</v>
      </c>
      <c r="O5" s="244" t="s">
        <v>377</v>
      </c>
      <c r="P5" s="50" t="s">
        <v>85</v>
      </c>
      <c r="Q5" s="52" t="s">
        <v>87</v>
      </c>
      <c r="R5" s="243"/>
      <c r="S5" s="50" t="s">
        <v>84</v>
      </c>
      <c r="T5" s="244"/>
      <c r="U5" s="50" t="s">
        <v>85</v>
      </c>
      <c r="V5" s="52" t="s">
        <v>87</v>
      </c>
      <c r="W5" s="53"/>
    </row>
    <row r="6" spans="1:26" ht="16.8" thickBot="1" x14ac:dyDescent="0.5">
      <c r="A6" s="43"/>
      <c r="B6" s="206"/>
      <c r="C6" s="54"/>
      <c r="D6" s="55"/>
      <c r="E6" s="56"/>
      <c r="F6" s="55"/>
      <c r="G6" s="57" t="s">
        <v>88</v>
      </c>
      <c r="H6" s="54"/>
      <c r="I6" s="55"/>
      <c r="J6" s="56"/>
      <c r="K6" s="55"/>
      <c r="L6" s="57" t="s">
        <v>88</v>
      </c>
      <c r="M6" s="54"/>
      <c r="N6" s="55"/>
      <c r="O6" s="56"/>
      <c r="P6" s="55"/>
      <c r="Q6" s="57" t="s">
        <v>88</v>
      </c>
      <c r="R6" s="54"/>
      <c r="S6" s="55"/>
      <c r="T6" s="56"/>
      <c r="U6" s="55"/>
      <c r="V6" s="57" t="s">
        <v>88</v>
      </c>
      <c r="W6" s="58" t="s">
        <v>88</v>
      </c>
    </row>
    <row r="7" spans="1:26" ht="24" x14ac:dyDescent="0.45">
      <c r="A7" s="59" t="s">
        <v>89</v>
      </c>
      <c r="B7" s="245" t="s">
        <v>61</v>
      </c>
      <c r="C7" s="246">
        <v>200</v>
      </c>
      <c r="D7" s="247"/>
      <c r="E7" s="247"/>
      <c r="F7" s="247"/>
      <c r="G7" s="248"/>
      <c r="H7" s="249">
        <v>200</v>
      </c>
      <c r="I7" s="250"/>
      <c r="J7" s="250"/>
      <c r="K7" s="250"/>
      <c r="L7" s="251"/>
      <c r="M7" s="252">
        <v>310</v>
      </c>
      <c r="N7" s="253"/>
      <c r="O7" s="253"/>
      <c r="P7" s="253"/>
      <c r="Q7" s="254"/>
      <c r="R7" s="252"/>
      <c r="S7" s="253"/>
      <c r="T7" s="253"/>
      <c r="U7" s="253"/>
      <c r="V7" s="254"/>
      <c r="W7" s="120">
        <f t="shared" ref="W7:W30" si="0">ROUND((C7+H7+M7+R7)/2,0)</f>
        <v>355</v>
      </c>
      <c r="Z7" s="61" t="s">
        <v>51</v>
      </c>
    </row>
    <row r="8" spans="1:26" ht="24" x14ac:dyDescent="0.45">
      <c r="A8" s="59" t="s">
        <v>90</v>
      </c>
      <c r="B8" s="245" t="s">
        <v>66</v>
      </c>
      <c r="C8" s="246">
        <v>600</v>
      </c>
      <c r="D8" s="247"/>
      <c r="E8" s="247"/>
      <c r="F8" s="247"/>
      <c r="G8" s="248"/>
      <c r="H8" s="246">
        <v>310</v>
      </c>
      <c r="I8" s="247"/>
      <c r="J8" s="247"/>
      <c r="K8" s="247"/>
      <c r="L8" s="248"/>
      <c r="M8" s="252">
        <v>520</v>
      </c>
      <c r="N8" s="253"/>
      <c r="O8" s="253"/>
      <c r="P8" s="253"/>
      <c r="Q8" s="254"/>
      <c r="R8" s="252"/>
      <c r="S8" s="253"/>
      <c r="T8" s="253"/>
      <c r="U8" s="253"/>
      <c r="V8" s="254"/>
      <c r="W8" s="120">
        <f t="shared" si="0"/>
        <v>715</v>
      </c>
      <c r="Z8" s="61" t="s">
        <v>52</v>
      </c>
    </row>
    <row r="9" spans="1:26" ht="24" x14ac:dyDescent="0.45">
      <c r="A9" s="59" t="s">
        <v>91</v>
      </c>
      <c r="B9" s="245"/>
      <c r="C9" s="246"/>
      <c r="D9" s="247"/>
      <c r="E9" s="247"/>
      <c r="F9" s="247"/>
      <c r="G9" s="248"/>
      <c r="H9" s="246"/>
      <c r="I9" s="247"/>
      <c r="J9" s="247"/>
      <c r="K9" s="247"/>
      <c r="L9" s="248"/>
      <c r="M9" s="252"/>
      <c r="N9" s="253"/>
      <c r="O9" s="253"/>
      <c r="P9" s="253"/>
      <c r="Q9" s="254"/>
      <c r="R9" s="252"/>
      <c r="S9" s="253"/>
      <c r="T9" s="253"/>
      <c r="U9" s="253"/>
      <c r="V9" s="254"/>
      <c r="W9" s="120">
        <f t="shared" si="0"/>
        <v>0</v>
      </c>
      <c r="Z9" s="61" t="s">
        <v>53</v>
      </c>
    </row>
    <row r="10" spans="1:26" ht="24" x14ac:dyDescent="0.45">
      <c r="A10" s="59" t="s">
        <v>92</v>
      </c>
      <c r="B10" s="245"/>
      <c r="C10" s="246"/>
      <c r="D10" s="247"/>
      <c r="E10" s="247"/>
      <c r="F10" s="247"/>
      <c r="G10" s="248"/>
      <c r="H10" s="246"/>
      <c r="I10" s="247"/>
      <c r="J10" s="247"/>
      <c r="K10" s="247"/>
      <c r="L10" s="248"/>
      <c r="M10" s="252"/>
      <c r="N10" s="253"/>
      <c r="O10" s="253"/>
      <c r="P10" s="253"/>
      <c r="Q10" s="254"/>
      <c r="R10" s="252"/>
      <c r="S10" s="253"/>
      <c r="T10" s="253"/>
      <c r="U10" s="253"/>
      <c r="V10" s="254"/>
      <c r="W10" s="120">
        <f t="shared" si="0"/>
        <v>0</v>
      </c>
      <c r="Z10" s="61" t="s">
        <v>54</v>
      </c>
    </row>
    <row r="11" spans="1:26" ht="24" x14ac:dyDescent="0.45">
      <c r="A11" s="59" t="s">
        <v>93</v>
      </c>
      <c r="B11" s="245"/>
      <c r="C11" s="246"/>
      <c r="D11" s="247"/>
      <c r="E11" s="247"/>
      <c r="F11" s="247"/>
      <c r="G11" s="248"/>
      <c r="H11" s="246"/>
      <c r="I11" s="247"/>
      <c r="J11" s="247"/>
      <c r="K11" s="247"/>
      <c r="L11" s="248"/>
      <c r="M11" s="252"/>
      <c r="N11" s="253"/>
      <c r="O11" s="253"/>
      <c r="P11" s="253"/>
      <c r="Q11" s="254"/>
      <c r="R11" s="252"/>
      <c r="S11" s="253"/>
      <c r="T11" s="253"/>
      <c r="U11" s="253"/>
      <c r="V11" s="254"/>
      <c r="W11" s="120">
        <f t="shared" si="0"/>
        <v>0</v>
      </c>
      <c r="Z11" s="61" t="s">
        <v>55</v>
      </c>
    </row>
    <row r="12" spans="1:26" ht="24" x14ac:dyDescent="0.45">
      <c r="A12" s="59" t="s">
        <v>94</v>
      </c>
      <c r="B12" s="245"/>
      <c r="C12" s="246"/>
      <c r="D12" s="247"/>
      <c r="E12" s="247"/>
      <c r="F12" s="247"/>
      <c r="G12" s="248"/>
      <c r="H12" s="246"/>
      <c r="I12" s="247"/>
      <c r="J12" s="247"/>
      <c r="K12" s="247"/>
      <c r="L12" s="248"/>
      <c r="M12" s="252"/>
      <c r="N12" s="253"/>
      <c r="O12" s="253"/>
      <c r="P12" s="253"/>
      <c r="Q12" s="254"/>
      <c r="R12" s="252"/>
      <c r="S12" s="253"/>
      <c r="T12" s="253"/>
      <c r="U12" s="253"/>
      <c r="V12" s="254"/>
      <c r="W12" s="120">
        <f t="shared" si="0"/>
        <v>0</v>
      </c>
      <c r="Z12" s="61" t="s">
        <v>56</v>
      </c>
    </row>
    <row r="13" spans="1:26" ht="24" x14ac:dyDescent="0.45">
      <c r="A13" s="59"/>
      <c r="B13" s="245"/>
      <c r="C13" s="246"/>
      <c r="D13" s="247"/>
      <c r="E13" s="247"/>
      <c r="F13" s="247"/>
      <c r="G13" s="248"/>
      <c r="H13" s="246"/>
      <c r="I13" s="247"/>
      <c r="J13" s="247"/>
      <c r="K13" s="247"/>
      <c r="L13" s="248"/>
      <c r="M13" s="252"/>
      <c r="N13" s="253"/>
      <c r="O13" s="253"/>
      <c r="P13" s="253"/>
      <c r="Q13" s="254"/>
      <c r="R13" s="252"/>
      <c r="S13" s="253"/>
      <c r="T13" s="253"/>
      <c r="U13" s="253"/>
      <c r="V13" s="254"/>
      <c r="W13" s="120">
        <f t="shared" si="0"/>
        <v>0</v>
      </c>
      <c r="Z13" s="61" t="s">
        <v>57</v>
      </c>
    </row>
    <row r="14" spans="1:26" ht="24" x14ac:dyDescent="0.45">
      <c r="A14" s="59"/>
      <c r="B14" s="245"/>
      <c r="C14" s="246"/>
      <c r="D14" s="247"/>
      <c r="E14" s="247"/>
      <c r="F14" s="247"/>
      <c r="G14" s="248"/>
      <c r="H14" s="246"/>
      <c r="I14" s="247"/>
      <c r="J14" s="247"/>
      <c r="K14" s="247"/>
      <c r="L14" s="248"/>
      <c r="M14" s="252"/>
      <c r="N14" s="253"/>
      <c r="O14" s="253"/>
      <c r="P14" s="253"/>
      <c r="Q14" s="254"/>
      <c r="R14" s="252"/>
      <c r="S14" s="253"/>
      <c r="T14" s="253"/>
      <c r="U14" s="253"/>
      <c r="V14" s="254"/>
      <c r="W14" s="120">
        <f t="shared" si="0"/>
        <v>0</v>
      </c>
      <c r="Z14" s="61" t="s">
        <v>58</v>
      </c>
    </row>
    <row r="15" spans="1:26" ht="24" x14ac:dyDescent="0.45">
      <c r="A15" s="59"/>
      <c r="B15" s="245"/>
      <c r="C15" s="246"/>
      <c r="D15" s="247"/>
      <c r="E15" s="247"/>
      <c r="F15" s="247"/>
      <c r="G15" s="248"/>
      <c r="H15" s="246"/>
      <c r="I15" s="247"/>
      <c r="J15" s="247"/>
      <c r="K15" s="247"/>
      <c r="L15" s="248"/>
      <c r="M15" s="252"/>
      <c r="N15" s="253"/>
      <c r="O15" s="253"/>
      <c r="P15" s="253"/>
      <c r="Q15" s="254"/>
      <c r="R15" s="252"/>
      <c r="S15" s="253"/>
      <c r="T15" s="253"/>
      <c r="U15" s="253"/>
      <c r="V15" s="254"/>
      <c r="W15" s="120">
        <f t="shared" si="0"/>
        <v>0</v>
      </c>
      <c r="Z15" s="61" t="s">
        <v>59</v>
      </c>
    </row>
    <row r="16" spans="1:26" ht="24" x14ac:dyDescent="0.45">
      <c r="A16" s="59"/>
      <c r="B16" s="245"/>
      <c r="C16" s="246"/>
      <c r="D16" s="247"/>
      <c r="E16" s="247"/>
      <c r="F16" s="247"/>
      <c r="G16" s="248"/>
      <c r="H16" s="246"/>
      <c r="I16" s="247"/>
      <c r="J16" s="247"/>
      <c r="K16" s="247"/>
      <c r="L16" s="248"/>
      <c r="M16" s="252"/>
      <c r="N16" s="253"/>
      <c r="O16" s="253"/>
      <c r="P16" s="253"/>
      <c r="Q16" s="254"/>
      <c r="R16" s="252"/>
      <c r="S16" s="253"/>
      <c r="T16" s="253"/>
      <c r="U16" s="253"/>
      <c r="V16" s="254"/>
      <c r="W16" s="120">
        <f t="shared" si="0"/>
        <v>0</v>
      </c>
      <c r="Z16" s="61" t="s">
        <v>60</v>
      </c>
    </row>
    <row r="17" spans="1:26" ht="24" x14ac:dyDescent="0.45">
      <c r="A17" s="59"/>
      <c r="B17" s="245"/>
      <c r="C17" s="246"/>
      <c r="D17" s="247"/>
      <c r="E17" s="247"/>
      <c r="F17" s="247"/>
      <c r="G17" s="248"/>
      <c r="H17" s="246"/>
      <c r="I17" s="247"/>
      <c r="J17" s="247"/>
      <c r="K17" s="247"/>
      <c r="L17" s="248"/>
      <c r="M17" s="252"/>
      <c r="N17" s="253"/>
      <c r="O17" s="253"/>
      <c r="P17" s="253"/>
      <c r="Q17" s="254"/>
      <c r="R17" s="252"/>
      <c r="S17" s="253"/>
      <c r="T17" s="253"/>
      <c r="U17" s="253"/>
      <c r="V17" s="254"/>
      <c r="W17" s="120">
        <f t="shared" si="0"/>
        <v>0</v>
      </c>
      <c r="Z17" s="61" t="s">
        <v>61</v>
      </c>
    </row>
    <row r="18" spans="1:26" ht="24" x14ac:dyDescent="0.45">
      <c r="A18" s="59"/>
      <c r="B18" s="245"/>
      <c r="C18" s="246"/>
      <c r="D18" s="247"/>
      <c r="E18" s="247"/>
      <c r="F18" s="247"/>
      <c r="G18" s="248"/>
      <c r="H18" s="246"/>
      <c r="I18" s="247"/>
      <c r="J18" s="247"/>
      <c r="K18" s="247"/>
      <c r="L18" s="248"/>
      <c r="M18" s="252"/>
      <c r="N18" s="253"/>
      <c r="O18" s="253"/>
      <c r="P18" s="253"/>
      <c r="Q18" s="254"/>
      <c r="R18" s="252"/>
      <c r="S18" s="253"/>
      <c r="T18" s="253"/>
      <c r="U18" s="253"/>
      <c r="V18" s="254"/>
      <c r="W18" s="120">
        <f t="shared" si="0"/>
        <v>0</v>
      </c>
      <c r="Z18" s="61" t="s">
        <v>62</v>
      </c>
    </row>
    <row r="19" spans="1:26" ht="24" x14ac:dyDescent="0.45">
      <c r="A19" s="59"/>
      <c r="B19" s="245"/>
      <c r="C19" s="246"/>
      <c r="D19" s="247"/>
      <c r="E19" s="247"/>
      <c r="F19" s="247"/>
      <c r="G19" s="248"/>
      <c r="H19" s="246"/>
      <c r="I19" s="247"/>
      <c r="J19" s="247"/>
      <c r="K19" s="247"/>
      <c r="L19" s="248"/>
      <c r="M19" s="252"/>
      <c r="N19" s="253"/>
      <c r="O19" s="253"/>
      <c r="P19" s="253"/>
      <c r="Q19" s="254"/>
      <c r="R19" s="252"/>
      <c r="S19" s="253"/>
      <c r="T19" s="253"/>
      <c r="U19" s="253"/>
      <c r="V19" s="254"/>
      <c r="W19" s="120">
        <f t="shared" si="0"/>
        <v>0</v>
      </c>
      <c r="Z19" s="61" t="s">
        <v>63</v>
      </c>
    </row>
    <row r="20" spans="1:26" ht="24" x14ac:dyDescent="0.45">
      <c r="A20" s="59"/>
      <c r="B20" s="245"/>
      <c r="C20" s="246"/>
      <c r="D20" s="247"/>
      <c r="E20" s="247"/>
      <c r="F20" s="247"/>
      <c r="G20" s="248"/>
      <c r="H20" s="246"/>
      <c r="I20" s="247"/>
      <c r="J20" s="247"/>
      <c r="K20" s="247"/>
      <c r="L20" s="248"/>
      <c r="M20" s="252"/>
      <c r="N20" s="253"/>
      <c r="O20" s="253"/>
      <c r="P20" s="253"/>
      <c r="Q20" s="254"/>
      <c r="R20" s="252"/>
      <c r="S20" s="253"/>
      <c r="T20" s="253"/>
      <c r="U20" s="253"/>
      <c r="V20" s="254"/>
      <c r="W20" s="120">
        <f t="shared" si="0"/>
        <v>0</v>
      </c>
      <c r="Z20" s="61" t="s">
        <v>64</v>
      </c>
    </row>
    <row r="21" spans="1:26" ht="24" x14ac:dyDescent="0.45">
      <c r="A21" s="59"/>
      <c r="B21" s="245"/>
      <c r="C21" s="246"/>
      <c r="D21" s="247"/>
      <c r="E21" s="247"/>
      <c r="F21" s="247"/>
      <c r="G21" s="248"/>
      <c r="H21" s="246"/>
      <c r="I21" s="247"/>
      <c r="J21" s="247"/>
      <c r="K21" s="247"/>
      <c r="L21" s="248"/>
      <c r="M21" s="252"/>
      <c r="N21" s="253"/>
      <c r="O21" s="253"/>
      <c r="P21" s="253"/>
      <c r="Q21" s="254"/>
      <c r="R21" s="252"/>
      <c r="S21" s="253"/>
      <c r="T21" s="253"/>
      <c r="U21" s="253"/>
      <c r="V21" s="254"/>
      <c r="W21" s="120">
        <f t="shared" si="0"/>
        <v>0</v>
      </c>
      <c r="Z21" s="61" t="s">
        <v>65</v>
      </c>
    </row>
    <row r="22" spans="1:26" ht="24" x14ac:dyDescent="0.45">
      <c r="A22" s="59"/>
      <c r="B22" s="245"/>
      <c r="C22" s="246"/>
      <c r="D22" s="247"/>
      <c r="E22" s="247"/>
      <c r="F22" s="247"/>
      <c r="G22" s="248"/>
      <c r="H22" s="246"/>
      <c r="I22" s="247"/>
      <c r="J22" s="247"/>
      <c r="K22" s="247"/>
      <c r="L22" s="248"/>
      <c r="M22" s="252"/>
      <c r="N22" s="253"/>
      <c r="O22" s="253"/>
      <c r="P22" s="253"/>
      <c r="Q22" s="254"/>
      <c r="R22" s="252"/>
      <c r="S22" s="253"/>
      <c r="T22" s="253"/>
      <c r="U22" s="253"/>
      <c r="V22" s="254"/>
      <c r="W22" s="120">
        <f t="shared" si="0"/>
        <v>0</v>
      </c>
      <c r="Z22" s="61" t="s">
        <v>66</v>
      </c>
    </row>
    <row r="23" spans="1:26" ht="24" x14ac:dyDescent="0.45">
      <c r="A23" s="59"/>
      <c r="B23" s="245"/>
      <c r="C23" s="246"/>
      <c r="D23" s="247"/>
      <c r="E23" s="247"/>
      <c r="F23" s="247"/>
      <c r="G23" s="248"/>
      <c r="H23" s="246"/>
      <c r="I23" s="247"/>
      <c r="J23" s="247"/>
      <c r="K23" s="247"/>
      <c r="L23" s="248"/>
      <c r="M23" s="252"/>
      <c r="N23" s="253"/>
      <c r="O23" s="253"/>
      <c r="P23" s="253"/>
      <c r="Q23" s="254"/>
      <c r="R23" s="252"/>
      <c r="S23" s="253"/>
      <c r="T23" s="253"/>
      <c r="U23" s="253"/>
      <c r="V23" s="254"/>
      <c r="W23" s="120">
        <f t="shared" si="0"/>
        <v>0</v>
      </c>
      <c r="Z23" s="61" t="s">
        <v>67</v>
      </c>
    </row>
    <row r="24" spans="1:26" ht="24" x14ac:dyDescent="0.45">
      <c r="A24" s="59"/>
      <c r="B24" s="245"/>
      <c r="C24" s="246"/>
      <c r="D24" s="247"/>
      <c r="E24" s="247"/>
      <c r="F24" s="247"/>
      <c r="G24" s="248"/>
      <c r="H24" s="246"/>
      <c r="I24" s="247"/>
      <c r="J24" s="247"/>
      <c r="K24" s="247"/>
      <c r="L24" s="248"/>
      <c r="M24" s="252"/>
      <c r="N24" s="253"/>
      <c r="O24" s="253"/>
      <c r="P24" s="253"/>
      <c r="Q24" s="254"/>
      <c r="R24" s="252"/>
      <c r="S24" s="253"/>
      <c r="T24" s="253"/>
      <c r="U24" s="253"/>
      <c r="V24" s="254"/>
      <c r="W24" s="120">
        <f t="shared" si="0"/>
        <v>0</v>
      </c>
      <c r="Z24" s="61" t="s">
        <v>68</v>
      </c>
    </row>
    <row r="25" spans="1:26" ht="24" x14ac:dyDescent="0.45">
      <c r="A25" s="59"/>
      <c r="B25" s="245"/>
      <c r="C25" s="246"/>
      <c r="D25" s="247"/>
      <c r="E25" s="247"/>
      <c r="F25" s="247"/>
      <c r="G25" s="248"/>
      <c r="H25" s="246"/>
      <c r="I25" s="247"/>
      <c r="J25" s="247"/>
      <c r="K25" s="247"/>
      <c r="L25" s="248"/>
      <c r="M25" s="252"/>
      <c r="N25" s="253"/>
      <c r="O25" s="253"/>
      <c r="P25" s="253"/>
      <c r="Q25" s="254"/>
      <c r="R25" s="252"/>
      <c r="S25" s="253"/>
      <c r="T25" s="253"/>
      <c r="U25" s="253"/>
      <c r="V25" s="254"/>
      <c r="W25" s="120">
        <f t="shared" si="0"/>
        <v>0</v>
      </c>
      <c r="Z25" s="61" t="s">
        <v>69</v>
      </c>
    </row>
    <row r="26" spans="1:26" ht="24" x14ac:dyDescent="0.45">
      <c r="A26" s="59"/>
      <c r="B26" s="245"/>
      <c r="C26" s="246"/>
      <c r="D26" s="247"/>
      <c r="E26" s="247"/>
      <c r="F26" s="247"/>
      <c r="G26" s="248"/>
      <c r="H26" s="246"/>
      <c r="I26" s="247"/>
      <c r="J26" s="247"/>
      <c r="K26" s="247"/>
      <c r="L26" s="248"/>
      <c r="M26" s="252"/>
      <c r="N26" s="253"/>
      <c r="O26" s="253"/>
      <c r="P26" s="253"/>
      <c r="Q26" s="254"/>
      <c r="R26" s="252"/>
      <c r="S26" s="253"/>
      <c r="T26" s="253"/>
      <c r="U26" s="253"/>
      <c r="V26" s="254"/>
      <c r="W26" s="120">
        <f t="shared" si="0"/>
        <v>0</v>
      </c>
      <c r="Z26" s="61" t="s">
        <v>70</v>
      </c>
    </row>
    <row r="27" spans="1:26" ht="24" x14ac:dyDescent="0.45">
      <c r="A27" s="59"/>
      <c r="B27" s="245"/>
      <c r="C27" s="246"/>
      <c r="D27" s="247"/>
      <c r="E27" s="247"/>
      <c r="F27" s="247"/>
      <c r="G27" s="248"/>
      <c r="H27" s="246"/>
      <c r="I27" s="247"/>
      <c r="J27" s="247"/>
      <c r="K27" s="247"/>
      <c r="L27" s="248"/>
      <c r="M27" s="252"/>
      <c r="N27" s="253"/>
      <c r="O27" s="253"/>
      <c r="P27" s="253"/>
      <c r="Q27" s="254"/>
      <c r="R27" s="252"/>
      <c r="S27" s="253"/>
      <c r="T27" s="253"/>
      <c r="U27" s="253"/>
      <c r="V27" s="254"/>
      <c r="W27" s="120">
        <f t="shared" si="0"/>
        <v>0</v>
      </c>
      <c r="Z27" s="61" t="s">
        <v>71</v>
      </c>
    </row>
    <row r="28" spans="1:26" ht="24" x14ac:dyDescent="0.45">
      <c r="A28" s="59"/>
      <c r="B28" s="245"/>
      <c r="C28" s="246"/>
      <c r="D28" s="247"/>
      <c r="E28" s="247"/>
      <c r="F28" s="247"/>
      <c r="G28" s="248"/>
      <c r="H28" s="246"/>
      <c r="I28" s="247"/>
      <c r="J28" s="247"/>
      <c r="K28" s="247"/>
      <c r="L28" s="248"/>
      <c r="M28" s="252"/>
      <c r="N28" s="253"/>
      <c r="O28" s="253"/>
      <c r="P28" s="253"/>
      <c r="Q28" s="254"/>
      <c r="R28" s="252"/>
      <c r="S28" s="253"/>
      <c r="T28" s="253"/>
      <c r="U28" s="253"/>
      <c r="V28" s="254"/>
      <c r="W28" s="120">
        <f t="shared" si="0"/>
        <v>0</v>
      </c>
      <c r="Z28" s="61" t="s">
        <v>72</v>
      </c>
    </row>
    <row r="29" spans="1:26" ht="36" x14ac:dyDescent="0.45">
      <c r="A29" s="62"/>
      <c r="B29" s="245"/>
      <c r="C29" s="246"/>
      <c r="D29" s="247"/>
      <c r="E29" s="247"/>
      <c r="F29" s="247"/>
      <c r="G29" s="248"/>
      <c r="H29" s="246"/>
      <c r="I29" s="247"/>
      <c r="J29" s="247"/>
      <c r="K29" s="247"/>
      <c r="L29" s="248"/>
      <c r="M29" s="246"/>
      <c r="N29" s="247"/>
      <c r="O29" s="247"/>
      <c r="P29" s="247"/>
      <c r="Q29" s="248"/>
      <c r="R29" s="246"/>
      <c r="S29" s="247"/>
      <c r="T29" s="247"/>
      <c r="U29" s="247"/>
      <c r="V29" s="248"/>
      <c r="W29" s="120">
        <f t="shared" si="0"/>
        <v>0</v>
      </c>
      <c r="Z29" s="61" t="s">
        <v>73</v>
      </c>
    </row>
    <row r="30" spans="1:26" ht="24.6" thickBot="1" x14ac:dyDescent="0.5">
      <c r="A30" s="191" t="s">
        <v>95</v>
      </c>
      <c r="B30" s="192"/>
      <c r="C30" s="255">
        <v>150</v>
      </c>
      <c r="D30" s="255"/>
      <c r="E30" s="255"/>
      <c r="F30" s="255"/>
      <c r="G30" s="255"/>
      <c r="H30" s="255">
        <v>150</v>
      </c>
      <c r="I30" s="255"/>
      <c r="J30" s="255"/>
      <c r="K30" s="255"/>
      <c r="L30" s="255"/>
      <c r="M30" s="255">
        <v>150</v>
      </c>
      <c r="N30" s="255"/>
      <c r="O30" s="255"/>
      <c r="P30" s="255"/>
      <c r="Q30" s="255"/>
      <c r="R30" s="255"/>
      <c r="S30" s="255"/>
      <c r="T30" s="255"/>
      <c r="U30" s="255"/>
      <c r="V30" s="255"/>
      <c r="W30" s="120">
        <f t="shared" si="0"/>
        <v>225</v>
      </c>
      <c r="Z30" s="63" t="s">
        <v>74</v>
      </c>
    </row>
    <row r="31" spans="1:26" ht="24.6" thickTop="1" x14ac:dyDescent="0.45">
      <c r="A31" s="256" t="s">
        <v>96</v>
      </c>
      <c r="B31" s="257"/>
      <c r="C31" s="258">
        <f>SUM(C7:G29,C30)</f>
        <v>950</v>
      </c>
      <c r="D31" s="259"/>
      <c r="E31" s="259"/>
      <c r="F31" s="259"/>
      <c r="G31" s="260"/>
      <c r="H31" s="258">
        <f>SUM(H7:L29,H30)</f>
        <v>660</v>
      </c>
      <c r="I31" s="259"/>
      <c r="J31" s="259"/>
      <c r="K31" s="259"/>
      <c r="L31" s="260"/>
      <c r="M31" s="258">
        <f>SUM(M7:Q29,M30)</f>
        <v>980</v>
      </c>
      <c r="N31" s="259"/>
      <c r="O31" s="259"/>
      <c r="P31" s="259"/>
      <c r="Q31" s="260"/>
      <c r="R31" s="258">
        <f>SUM(R7:V29,R30)</f>
        <v>0</v>
      </c>
      <c r="S31" s="259"/>
      <c r="T31" s="259"/>
      <c r="U31" s="259"/>
      <c r="V31" s="260"/>
      <c r="W31" s="261">
        <f>SUM(W7:W29,W30)</f>
        <v>1295</v>
      </c>
      <c r="Z31" s="61" t="s">
        <v>75</v>
      </c>
    </row>
  </sheetData>
  <mergeCells count="107">
    <mergeCell ref="A31:B31"/>
    <mergeCell ref="C31:G31"/>
    <mergeCell ref="H31:L31"/>
    <mergeCell ref="M31:Q31"/>
    <mergeCell ref="R31:V31"/>
    <mergeCell ref="C29:G29"/>
    <mergeCell ref="H29:L29"/>
    <mergeCell ref="M29:Q29"/>
    <mergeCell ref="R29:V29"/>
    <mergeCell ref="A30:B30"/>
    <mergeCell ref="C30:G30"/>
    <mergeCell ref="H30:L30"/>
    <mergeCell ref="M30:Q30"/>
    <mergeCell ref="R30:V30"/>
    <mergeCell ref="C27:G27"/>
    <mergeCell ref="H27:L27"/>
    <mergeCell ref="M27:Q27"/>
    <mergeCell ref="R27:V27"/>
    <mergeCell ref="C28:G28"/>
    <mergeCell ref="H28:L28"/>
    <mergeCell ref="M28:Q28"/>
    <mergeCell ref="R28:V28"/>
    <mergeCell ref="C25:G25"/>
    <mergeCell ref="H25:L25"/>
    <mergeCell ref="M25:Q25"/>
    <mergeCell ref="R25:V25"/>
    <mergeCell ref="C26:G26"/>
    <mergeCell ref="H26:L26"/>
    <mergeCell ref="M26:Q26"/>
    <mergeCell ref="R26:V26"/>
    <mergeCell ref="C23:G23"/>
    <mergeCell ref="H23:L23"/>
    <mergeCell ref="M23:Q23"/>
    <mergeCell ref="R23:V23"/>
    <mergeCell ref="C24:G24"/>
    <mergeCell ref="H24:L24"/>
    <mergeCell ref="M24:Q24"/>
    <mergeCell ref="R24:V24"/>
    <mergeCell ref="C21:G21"/>
    <mergeCell ref="H21:L21"/>
    <mergeCell ref="M21:Q21"/>
    <mergeCell ref="R21:V21"/>
    <mergeCell ref="C22:G22"/>
    <mergeCell ref="H22:L22"/>
    <mergeCell ref="M22:Q22"/>
    <mergeCell ref="R22:V22"/>
    <mergeCell ref="C19:G19"/>
    <mergeCell ref="H19:L19"/>
    <mergeCell ref="M19:Q19"/>
    <mergeCell ref="R19:V19"/>
    <mergeCell ref="C20:G20"/>
    <mergeCell ref="H20:L20"/>
    <mergeCell ref="M20:Q20"/>
    <mergeCell ref="R20:V20"/>
    <mergeCell ref="C17:G17"/>
    <mergeCell ref="H17:L17"/>
    <mergeCell ref="M17:Q17"/>
    <mergeCell ref="R17:V17"/>
    <mergeCell ref="C18:G18"/>
    <mergeCell ref="H18:L18"/>
    <mergeCell ref="M18:Q18"/>
    <mergeCell ref="R18:V18"/>
    <mergeCell ref="H15:L15"/>
    <mergeCell ref="M15:Q15"/>
    <mergeCell ref="R15:V15"/>
    <mergeCell ref="C16:G16"/>
    <mergeCell ref="H16:L16"/>
    <mergeCell ref="M16:Q16"/>
    <mergeCell ref="R16:V16"/>
    <mergeCell ref="H13:L13"/>
    <mergeCell ref="M13:Q13"/>
    <mergeCell ref="R13:V13"/>
    <mergeCell ref="C14:G14"/>
    <mergeCell ref="H14:L14"/>
    <mergeCell ref="M14:Q14"/>
    <mergeCell ref="R14:V14"/>
    <mergeCell ref="H11:L11"/>
    <mergeCell ref="M11:Q11"/>
    <mergeCell ref="R11:V11"/>
    <mergeCell ref="C12:G12"/>
    <mergeCell ref="H12:L12"/>
    <mergeCell ref="M12:Q12"/>
    <mergeCell ref="R12:V12"/>
    <mergeCell ref="H9:L9"/>
    <mergeCell ref="M9:Q9"/>
    <mergeCell ref="R9:V9"/>
    <mergeCell ref="C10:G10"/>
    <mergeCell ref="H10:L10"/>
    <mergeCell ref="M10:Q10"/>
    <mergeCell ref="R10:V10"/>
    <mergeCell ref="H7:L7"/>
    <mergeCell ref="M7:Q7"/>
    <mergeCell ref="R7:V7"/>
    <mergeCell ref="C8:G8"/>
    <mergeCell ref="H8:L8"/>
    <mergeCell ref="M8:Q8"/>
    <mergeCell ref="R8:V8"/>
    <mergeCell ref="C2:L2"/>
    <mergeCell ref="M2:W2"/>
    <mergeCell ref="B3:B6"/>
    <mergeCell ref="C3:L3"/>
    <mergeCell ref="M3:V3"/>
    <mergeCell ref="C7:G7"/>
    <mergeCell ref="C9:G9"/>
    <mergeCell ref="C11:G11"/>
    <mergeCell ref="C13:G13"/>
    <mergeCell ref="C15:G15"/>
  </mergeCells>
  <phoneticPr fontId="2"/>
  <dataValidations count="5">
    <dataValidation type="list" allowBlank="1" showInputMessage="1" showErrorMessage="1" error="選択肢の中から該当する月を選択して下さい。" prompt="該当する月を選択して下さい。" sqref="E4:E5 J4:J5 O4:O5 T4:T5" xr:uid="{66DA4366-4C08-4F38-AB0D-87E68484F761}">
      <formula1>"01,02,03,04,05,06,07,08,09,10,11,12"</formula1>
    </dataValidation>
    <dataValidation type="whole" allowBlank="1" showInputMessage="1" showErrorMessage="1" error="半角数字で入力して下さい。" prompt="半角数字で入力して下さい（マイナス数値、小数点以下は入力不可）。" sqref="C7:V30" xr:uid="{AFDDF094-760B-4CCD-A6D3-72A9BCF5B909}">
      <formula1>0</formula1>
      <formula2>999999999999</formula2>
    </dataValidation>
    <dataValidation type="list" allowBlank="1" showInputMessage="1" showErrorMessage="1" error="選択肢の中から該当する業種細目を選択して下さい。" prompt="「▼」ボタンをクリックして表示される選択肢の中から該当する業種細目を選択して下さい。" sqref="B7:B29" xr:uid="{8FE3980A-C680-4ECC-893C-16F90F2C0B25}">
      <formula1>$Z$7:$Z$31</formula1>
    </dataValidation>
    <dataValidation type="whole" allowBlank="1" showInputMessage="1" showErrorMessage="1" error="半角数字で入力して下さい。" sqref="W7:W30" xr:uid="{5C408DC6-A726-4D3C-B7EC-0E2A0FE0FA3C}">
      <formula1>0</formula1>
      <formula2>999999999999</formula2>
    </dataValidation>
    <dataValidation type="list" allowBlank="1" showInputMessage="1" showErrorMessage="1" error="選択肢の中から該当する年を選択して下さい。" prompt="該当する年を選択して下さい。" sqref="C4:C5 H4:H5 M4:M5 R4:R5" xr:uid="{F54B5F37-9B5A-4EBE-9EF9-66F7C359025C}">
      <formula1>"平成26,,平成27,平成28,平成29,平成30,平成31,令和元,令和2,令和3"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6BE9-5E41-4310-ACD5-3E2FEFC7E300}">
  <sheetPr>
    <tabColor theme="9"/>
  </sheetPr>
  <dimension ref="A1:Z31"/>
  <sheetViews>
    <sheetView workbookViewId="0">
      <selection activeCell="M6" sqref="A1:XFD1048576"/>
    </sheetView>
  </sheetViews>
  <sheetFormatPr defaultColWidth="8.09765625" defaultRowHeight="16.2" x14ac:dyDescent="0.45"/>
  <cols>
    <col min="1" max="1" width="3.5" style="38" customWidth="1"/>
    <col min="2" max="2" width="26.59765625" style="63" customWidth="1"/>
    <col min="3" max="3" width="5" style="37" customWidth="1"/>
    <col min="4" max="4" width="3.09765625" style="38" customWidth="1"/>
    <col min="5" max="5" width="3.19921875" style="37" customWidth="1"/>
    <col min="6" max="6" width="3.09765625" style="38" customWidth="1"/>
    <col min="7" max="7" width="3.09765625" style="37" customWidth="1"/>
    <col min="8" max="8" width="5" style="37" customWidth="1"/>
    <col min="9" max="9" width="3.09765625" style="38" customWidth="1"/>
    <col min="10" max="10" width="3.19921875" style="37" customWidth="1"/>
    <col min="11" max="11" width="3.09765625" style="38" customWidth="1"/>
    <col min="12" max="12" width="3.09765625" style="37" customWidth="1"/>
    <col min="13" max="13" width="5" style="37" customWidth="1"/>
    <col min="14" max="14" width="3.09765625" style="38" customWidth="1"/>
    <col min="15" max="15" width="3.19921875" style="37" customWidth="1"/>
    <col min="16" max="16" width="3.09765625" style="38" customWidth="1"/>
    <col min="17" max="17" width="3.09765625" style="37" customWidth="1"/>
    <col min="18" max="18" width="5" style="37" customWidth="1"/>
    <col min="19" max="19" width="3.09765625" style="38" customWidth="1"/>
    <col min="20" max="20" width="3.19921875" style="37" customWidth="1"/>
    <col min="21" max="21" width="3.09765625" style="38" customWidth="1"/>
    <col min="22" max="22" width="3.09765625" style="37" customWidth="1"/>
    <col min="23" max="23" width="16.69921875" style="37" customWidth="1"/>
    <col min="24" max="24" width="8.09765625" style="37"/>
    <col min="25" max="25" width="8.09765625" style="39"/>
    <col min="26" max="26" width="26.59765625" style="37" hidden="1" customWidth="1"/>
    <col min="27" max="16384" width="8.09765625" style="37"/>
  </cols>
  <sheetData>
    <row r="1" spans="1:26" x14ac:dyDescent="0.45">
      <c r="A1" s="35" t="s">
        <v>423</v>
      </c>
      <c r="B1" s="36"/>
    </row>
    <row r="2" spans="1:26" ht="16.8" thickBot="1" x14ac:dyDescent="0.5">
      <c r="A2" s="35"/>
      <c r="B2" s="40" t="s">
        <v>79</v>
      </c>
      <c r="C2" s="202" t="str">
        <f>IF('[2]様式１（業者）'!K23&lt;&gt;"",'[2]様式１（業者）'!K23,"")</f>
        <v/>
      </c>
      <c r="D2" s="202"/>
      <c r="E2" s="202"/>
      <c r="F2" s="202"/>
      <c r="G2" s="202"/>
      <c r="H2" s="202"/>
      <c r="I2" s="202"/>
      <c r="J2" s="202"/>
      <c r="K2" s="202"/>
      <c r="L2" s="202"/>
      <c r="M2" s="203" t="s">
        <v>430</v>
      </c>
      <c r="N2" s="203"/>
      <c r="O2" s="203"/>
      <c r="P2" s="203"/>
      <c r="Q2" s="203"/>
      <c r="R2" s="203"/>
      <c r="S2" s="203"/>
      <c r="T2" s="203"/>
      <c r="U2" s="203"/>
      <c r="V2" s="203"/>
      <c r="W2" s="203"/>
    </row>
    <row r="3" spans="1:26" x14ac:dyDescent="0.45">
      <c r="A3" s="41"/>
      <c r="B3" s="204" t="s">
        <v>80</v>
      </c>
      <c r="C3" s="207" t="s">
        <v>81</v>
      </c>
      <c r="D3" s="208"/>
      <c r="E3" s="208"/>
      <c r="F3" s="208"/>
      <c r="G3" s="208"/>
      <c r="H3" s="208"/>
      <c r="I3" s="208"/>
      <c r="J3" s="208"/>
      <c r="K3" s="208"/>
      <c r="L3" s="209"/>
      <c r="M3" s="207" t="s">
        <v>82</v>
      </c>
      <c r="N3" s="208"/>
      <c r="O3" s="208"/>
      <c r="P3" s="208"/>
      <c r="Q3" s="208"/>
      <c r="R3" s="208"/>
      <c r="S3" s="208"/>
      <c r="T3" s="208"/>
      <c r="U3" s="208"/>
      <c r="V3" s="209"/>
      <c r="W3" s="42" t="s">
        <v>83</v>
      </c>
    </row>
    <row r="4" spans="1:26" ht="21.6" x14ac:dyDescent="0.45">
      <c r="A4" s="43"/>
      <c r="B4" s="205"/>
      <c r="C4" s="241" t="s">
        <v>424</v>
      </c>
      <c r="D4" s="45" t="s">
        <v>84</v>
      </c>
      <c r="E4" s="242" t="s">
        <v>425</v>
      </c>
      <c r="F4" s="45" t="s">
        <v>85</v>
      </c>
      <c r="G4" s="47" t="s">
        <v>50</v>
      </c>
      <c r="H4" s="241" t="s">
        <v>424</v>
      </c>
      <c r="I4" s="45" t="s">
        <v>84</v>
      </c>
      <c r="J4" s="242" t="s">
        <v>426</v>
      </c>
      <c r="K4" s="45" t="s">
        <v>85</v>
      </c>
      <c r="L4" s="47" t="s">
        <v>50</v>
      </c>
      <c r="M4" s="241" t="s">
        <v>427</v>
      </c>
      <c r="N4" s="45" t="s">
        <v>84</v>
      </c>
      <c r="O4" s="242" t="s">
        <v>425</v>
      </c>
      <c r="P4" s="45" t="s">
        <v>85</v>
      </c>
      <c r="Q4" s="47" t="s">
        <v>50</v>
      </c>
      <c r="R4" s="241"/>
      <c r="S4" s="45" t="s">
        <v>84</v>
      </c>
      <c r="T4" s="242"/>
      <c r="U4" s="45" t="s">
        <v>85</v>
      </c>
      <c r="V4" s="47" t="s">
        <v>50</v>
      </c>
      <c r="W4" s="48" t="s">
        <v>86</v>
      </c>
    </row>
    <row r="5" spans="1:26" ht="21.6" x14ac:dyDescent="0.45">
      <c r="A5" s="43"/>
      <c r="B5" s="205"/>
      <c r="C5" s="243" t="s">
        <v>424</v>
      </c>
      <c r="D5" s="50" t="s">
        <v>84</v>
      </c>
      <c r="E5" s="244" t="s">
        <v>428</v>
      </c>
      <c r="F5" s="50" t="s">
        <v>85</v>
      </c>
      <c r="G5" s="52" t="s">
        <v>87</v>
      </c>
      <c r="H5" s="243" t="s">
        <v>427</v>
      </c>
      <c r="I5" s="50" t="s">
        <v>84</v>
      </c>
      <c r="J5" s="244" t="s">
        <v>377</v>
      </c>
      <c r="K5" s="50" t="s">
        <v>85</v>
      </c>
      <c r="L5" s="52" t="s">
        <v>87</v>
      </c>
      <c r="M5" s="243" t="s">
        <v>429</v>
      </c>
      <c r="N5" s="50" t="s">
        <v>84</v>
      </c>
      <c r="O5" s="244" t="s">
        <v>377</v>
      </c>
      <c r="P5" s="50" t="s">
        <v>85</v>
      </c>
      <c r="Q5" s="52" t="s">
        <v>87</v>
      </c>
      <c r="R5" s="243"/>
      <c r="S5" s="50" t="s">
        <v>84</v>
      </c>
      <c r="T5" s="244"/>
      <c r="U5" s="50" t="s">
        <v>85</v>
      </c>
      <c r="V5" s="52" t="s">
        <v>87</v>
      </c>
      <c r="W5" s="53"/>
    </row>
    <row r="6" spans="1:26" ht="16.8" thickBot="1" x14ac:dyDescent="0.5">
      <c r="A6" s="43"/>
      <c r="B6" s="206"/>
      <c r="C6" s="54"/>
      <c r="D6" s="55"/>
      <c r="E6" s="56"/>
      <c r="F6" s="55"/>
      <c r="G6" s="57" t="s">
        <v>88</v>
      </c>
      <c r="H6" s="54"/>
      <c r="I6" s="55"/>
      <c r="J6" s="56"/>
      <c r="K6" s="55"/>
      <c r="L6" s="57" t="s">
        <v>88</v>
      </c>
      <c r="M6" s="54"/>
      <c r="N6" s="55"/>
      <c r="O6" s="56"/>
      <c r="P6" s="55"/>
      <c r="Q6" s="57" t="s">
        <v>88</v>
      </c>
      <c r="R6" s="54"/>
      <c r="S6" s="55"/>
      <c r="T6" s="56"/>
      <c r="U6" s="55"/>
      <c r="V6" s="57" t="s">
        <v>88</v>
      </c>
      <c r="W6" s="58" t="s">
        <v>88</v>
      </c>
    </row>
    <row r="7" spans="1:26" ht="24" x14ac:dyDescent="0.45">
      <c r="A7" s="59" t="s">
        <v>89</v>
      </c>
      <c r="B7" s="245" t="s">
        <v>61</v>
      </c>
      <c r="C7" s="246">
        <v>200</v>
      </c>
      <c r="D7" s="247"/>
      <c r="E7" s="247"/>
      <c r="F7" s="247"/>
      <c r="G7" s="248"/>
      <c r="H7" s="249">
        <v>200</v>
      </c>
      <c r="I7" s="250"/>
      <c r="J7" s="250"/>
      <c r="K7" s="250"/>
      <c r="L7" s="251"/>
      <c r="M7" s="252">
        <v>310</v>
      </c>
      <c r="N7" s="253"/>
      <c r="O7" s="253"/>
      <c r="P7" s="253"/>
      <c r="Q7" s="254"/>
      <c r="R7" s="252"/>
      <c r="S7" s="253"/>
      <c r="T7" s="253"/>
      <c r="U7" s="253"/>
      <c r="V7" s="254"/>
      <c r="W7" s="120">
        <f t="shared" ref="W7:W30" si="0">ROUND((C7+H7+M7+R7)/2,0)</f>
        <v>355</v>
      </c>
      <c r="Z7" s="61" t="s">
        <v>51</v>
      </c>
    </row>
    <row r="8" spans="1:26" ht="24" x14ac:dyDescent="0.45">
      <c r="A8" s="59" t="s">
        <v>90</v>
      </c>
      <c r="B8" s="245" t="s">
        <v>66</v>
      </c>
      <c r="C8" s="246">
        <v>600</v>
      </c>
      <c r="D8" s="247"/>
      <c r="E8" s="247"/>
      <c r="F8" s="247"/>
      <c r="G8" s="248"/>
      <c r="H8" s="246">
        <v>310</v>
      </c>
      <c r="I8" s="247"/>
      <c r="J8" s="247"/>
      <c r="K8" s="247"/>
      <c r="L8" s="248"/>
      <c r="M8" s="252">
        <v>520</v>
      </c>
      <c r="N8" s="253"/>
      <c r="O8" s="253"/>
      <c r="P8" s="253"/>
      <c r="Q8" s="254"/>
      <c r="R8" s="252"/>
      <c r="S8" s="253"/>
      <c r="T8" s="253"/>
      <c r="U8" s="253"/>
      <c r="V8" s="254"/>
      <c r="W8" s="120">
        <f t="shared" si="0"/>
        <v>715</v>
      </c>
      <c r="Z8" s="61" t="s">
        <v>52</v>
      </c>
    </row>
    <row r="9" spans="1:26" ht="24" x14ac:dyDescent="0.45">
      <c r="A9" s="59" t="s">
        <v>91</v>
      </c>
      <c r="B9" s="245"/>
      <c r="C9" s="246"/>
      <c r="D9" s="247"/>
      <c r="E9" s="247"/>
      <c r="F9" s="247"/>
      <c r="G9" s="248"/>
      <c r="H9" s="246"/>
      <c r="I9" s="247"/>
      <c r="J9" s="247"/>
      <c r="K9" s="247"/>
      <c r="L9" s="248"/>
      <c r="M9" s="252"/>
      <c r="N9" s="253"/>
      <c r="O9" s="253"/>
      <c r="P9" s="253"/>
      <c r="Q9" s="254"/>
      <c r="R9" s="252"/>
      <c r="S9" s="253"/>
      <c r="T9" s="253"/>
      <c r="U9" s="253"/>
      <c r="V9" s="254"/>
      <c r="W9" s="120">
        <f t="shared" si="0"/>
        <v>0</v>
      </c>
      <c r="Z9" s="61" t="s">
        <v>53</v>
      </c>
    </row>
    <row r="10" spans="1:26" ht="24" x14ac:dyDescent="0.45">
      <c r="A10" s="59" t="s">
        <v>92</v>
      </c>
      <c r="B10" s="245"/>
      <c r="C10" s="246"/>
      <c r="D10" s="247"/>
      <c r="E10" s="247"/>
      <c r="F10" s="247"/>
      <c r="G10" s="248"/>
      <c r="H10" s="246"/>
      <c r="I10" s="247"/>
      <c r="J10" s="247"/>
      <c r="K10" s="247"/>
      <c r="L10" s="248"/>
      <c r="M10" s="252"/>
      <c r="N10" s="253"/>
      <c r="O10" s="253"/>
      <c r="P10" s="253"/>
      <c r="Q10" s="254"/>
      <c r="R10" s="252"/>
      <c r="S10" s="253"/>
      <c r="T10" s="253"/>
      <c r="U10" s="253"/>
      <c r="V10" s="254"/>
      <c r="W10" s="120">
        <f t="shared" si="0"/>
        <v>0</v>
      </c>
      <c r="Z10" s="61" t="s">
        <v>54</v>
      </c>
    </row>
    <row r="11" spans="1:26" ht="24" x14ac:dyDescent="0.45">
      <c r="A11" s="59" t="s">
        <v>93</v>
      </c>
      <c r="B11" s="245"/>
      <c r="C11" s="246"/>
      <c r="D11" s="247"/>
      <c r="E11" s="247"/>
      <c r="F11" s="247"/>
      <c r="G11" s="248"/>
      <c r="H11" s="246"/>
      <c r="I11" s="247"/>
      <c r="J11" s="247"/>
      <c r="K11" s="247"/>
      <c r="L11" s="248"/>
      <c r="M11" s="252"/>
      <c r="N11" s="253"/>
      <c r="O11" s="253"/>
      <c r="P11" s="253"/>
      <c r="Q11" s="254"/>
      <c r="R11" s="252"/>
      <c r="S11" s="253"/>
      <c r="T11" s="253"/>
      <c r="U11" s="253"/>
      <c r="V11" s="254"/>
      <c r="W11" s="120">
        <f t="shared" si="0"/>
        <v>0</v>
      </c>
      <c r="Z11" s="61" t="s">
        <v>55</v>
      </c>
    </row>
    <row r="12" spans="1:26" ht="24" x14ac:dyDescent="0.45">
      <c r="A12" s="59" t="s">
        <v>94</v>
      </c>
      <c r="B12" s="245"/>
      <c r="C12" s="246"/>
      <c r="D12" s="247"/>
      <c r="E12" s="247"/>
      <c r="F12" s="247"/>
      <c r="G12" s="248"/>
      <c r="H12" s="246"/>
      <c r="I12" s="247"/>
      <c r="J12" s="247"/>
      <c r="K12" s="247"/>
      <c r="L12" s="248"/>
      <c r="M12" s="252"/>
      <c r="N12" s="253"/>
      <c r="O12" s="253"/>
      <c r="P12" s="253"/>
      <c r="Q12" s="254"/>
      <c r="R12" s="252"/>
      <c r="S12" s="253"/>
      <c r="T12" s="253"/>
      <c r="U12" s="253"/>
      <c r="V12" s="254"/>
      <c r="W12" s="120">
        <f t="shared" si="0"/>
        <v>0</v>
      </c>
      <c r="Z12" s="61" t="s">
        <v>56</v>
      </c>
    </row>
    <row r="13" spans="1:26" ht="24" x14ac:dyDescent="0.45">
      <c r="A13" s="59"/>
      <c r="B13" s="245"/>
      <c r="C13" s="246"/>
      <c r="D13" s="247"/>
      <c r="E13" s="247"/>
      <c r="F13" s="247"/>
      <c r="G13" s="248"/>
      <c r="H13" s="246"/>
      <c r="I13" s="247"/>
      <c r="J13" s="247"/>
      <c r="K13" s="247"/>
      <c r="L13" s="248"/>
      <c r="M13" s="252"/>
      <c r="N13" s="253"/>
      <c r="O13" s="253"/>
      <c r="P13" s="253"/>
      <c r="Q13" s="254"/>
      <c r="R13" s="252"/>
      <c r="S13" s="253"/>
      <c r="T13" s="253"/>
      <c r="U13" s="253"/>
      <c r="V13" s="254"/>
      <c r="W13" s="120">
        <f t="shared" si="0"/>
        <v>0</v>
      </c>
      <c r="Z13" s="61" t="s">
        <v>57</v>
      </c>
    </row>
    <row r="14" spans="1:26" ht="24" x14ac:dyDescent="0.45">
      <c r="A14" s="59"/>
      <c r="B14" s="245"/>
      <c r="C14" s="246"/>
      <c r="D14" s="247"/>
      <c r="E14" s="247"/>
      <c r="F14" s="247"/>
      <c r="G14" s="248"/>
      <c r="H14" s="246"/>
      <c r="I14" s="247"/>
      <c r="J14" s="247"/>
      <c r="K14" s="247"/>
      <c r="L14" s="248"/>
      <c r="M14" s="252"/>
      <c r="N14" s="253"/>
      <c r="O14" s="253"/>
      <c r="P14" s="253"/>
      <c r="Q14" s="254"/>
      <c r="R14" s="252"/>
      <c r="S14" s="253"/>
      <c r="T14" s="253"/>
      <c r="U14" s="253"/>
      <c r="V14" s="254"/>
      <c r="W14" s="120">
        <f t="shared" si="0"/>
        <v>0</v>
      </c>
      <c r="Z14" s="61" t="s">
        <v>58</v>
      </c>
    </row>
    <row r="15" spans="1:26" ht="24" x14ac:dyDescent="0.45">
      <c r="A15" s="59"/>
      <c r="B15" s="245"/>
      <c r="C15" s="246"/>
      <c r="D15" s="247"/>
      <c r="E15" s="247"/>
      <c r="F15" s="247"/>
      <c r="G15" s="248"/>
      <c r="H15" s="246"/>
      <c r="I15" s="247"/>
      <c r="J15" s="247"/>
      <c r="K15" s="247"/>
      <c r="L15" s="248"/>
      <c r="M15" s="252"/>
      <c r="N15" s="253"/>
      <c r="O15" s="253"/>
      <c r="P15" s="253"/>
      <c r="Q15" s="254"/>
      <c r="R15" s="252"/>
      <c r="S15" s="253"/>
      <c r="T15" s="253"/>
      <c r="U15" s="253"/>
      <c r="V15" s="254"/>
      <c r="W15" s="120">
        <f t="shared" si="0"/>
        <v>0</v>
      </c>
      <c r="Z15" s="61" t="s">
        <v>59</v>
      </c>
    </row>
    <row r="16" spans="1:26" ht="24" x14ac:dyDescent="0.45">
      <c r="A16" s="59"/>
      <c r="B16" s="245"/>
      <c r="C16" s="246"/>
      <c r="D16" s="247"/>
      <c r="E16" s="247"/>
      <c r="F16" s="247"/>
      <c r="G16" s="248"/>
      <c r="H16" s="246"/>
      <c r="I16" s="247"/>
      <c r="J16" s="247"/>
      <c r="K16" s="247"/>
      <c r="L16" s="248"/>
      <c r="M16" s="252"/>
      <c r="N16" s="253"/>
      <c r="O16" s="253"/>
      <c r="P16" s="253"/>
      <c r="Q16" s="254"/>
      <c r="R16" s="252"/>
      <c r="S16" s="253"/>
      <c r="T16" s="253"/>
      <c r="U16" s="253"/>
      <c r="V16" s="254"/>
      <c r="W16" s="120">
        <f t="shared" si="0"/>
        <v>0</v>
      </c>
      <c r="Z16" s="61" t="s">
        <v>60</v>
      </c>
    </row>
    <row r="17" spans="1:26" ht="24" x14ac:dyDescent="0.45">
      <c r="A17" s="59"/>
      <c r="B17" s="245"/>
      <c r="C17" s="246"/>
      <c r="D17" s="247"/>
      <c r="E17" s="247"/>
      <c r="F17" s="247"/>
      <c r="G17" s="248"/>
      <c r="H17" s="246"/>
      <c r="I17" s="247"/>
      <c r="J17" s="247"/>
      <c r="K17" s="247"/>
      <c r="L17" s="248"/>
      <c r="M17" s="252"/>
      <c r="N17" s="253"/>
      <c r="O17" s="253"/>
      <c r="P17" s="253"/>
      <c r="Q17" s="254"/>
      <c r="R17" s="252"/>
      <c r="S17" s="253"/>
      <c r="T17" s="253"/>
      <c r="U17" s="253"/>
      <c r="V17" s="254"/>
      <c r="W17" s="120">
        <f t="shared" si="0"/>
        <v>0</v>
      </c>
      <c r="Z17" s="61" t="s">
        <v>61</v>
      </c>
    </row>
    <row r="18" spans="1:26" ht="24" x14ac:dyDescent="0.45">
      <c r="A18" s="59"/>
      <c r="B18" s="245"/>
      <c r="C18" s="246"/>
      <c r="D18" s="247"/>
      <c r="E18" s="247"/>
      <c r="F18" s="247"/>
      <c r="G18" s="248"/>
      <c r="H18" s="246"/>
      <c r="I18" s="247"/>
      <c r="J18" s="247"/>
      <c r="K18" s="247"/>
      <c r="L18" s="248"/>
      <c r="M18" s="252"/>
      <c r="N18" s="253"/>
      <c r="O18" s="253"/>
      <c r="P18" s="253"/>
      <c r="Q18" s="254"/>
      <c r="R18" s="252"/>
      <c r="S18" s="253"/>
      <c r="T18" s="253"/>
      <c r="U18" s="253"/>
      <c r="V18" s="254"/>
      <c r="W18" s="120">
        <f t="shared" si="0"/>
        <v>0</v>
      </c>
      <c r="Z18" s="61" t="s">
        <v>62</v>
      </c>
    </row>
    <row r="19" spans="1:26" ht="24" x14ac:dyDescent="0.45">
      <c r="A19" s="59"/>
      <c r="B19" s="245"/>
      <c r="C19" s="246"/>
      <c r="D19" s="247"/>
      <c r="E19" s="247"/>
      <c r="F19" s="247"/>
      <c r="G19" s="248"/>
      <c r="H19" s="246"/>
      <c r="I19" s="247"/>
      <c r="J19" s="247"/>
      <c r="K19" s="247"/>
      <c r="L19" s="248"/>
      <c r="M19" s="252"/>
      <c r="N19" s="253"/>
      <c r="O19" s="253"/>
      <c r="P19" s="253"/>
      <c r="Q19" s="254"/>
      <c r="R19" s="252"/>
      <c r="S19" s="253"/>
      <c r="T19" s="253"/>
      <c r="U19" s="253"/>
      <c r="V19" s="254"/>
      <c r="W19" s="120">
        <f t="shared" si="0"/>
        <v>0</v>
      </c>
      <c r="Z19" s="61" t="s">
        <v>63</v>
      </c>
    </row>
    <row r="20" spans="1:26" ht="24" x14ac:dyDescent="0.45">
      <c r="A20" s="59"/>
      <c r="B20" s="245"/>
      <c r="C20" s="246"/>
      <c r="D20" s="247"/>
      <c r="E20" s="247"/>
      <c r="F20" s="247"/>
      <c r="G20" s="248"/>
      <c r="H20" s="246"/>
      <c r="I20" s="247"/>
      <c r="J20" s="247"/>
      <c r="K20" s="247"/>
      <c r="L20" s="248"/>
      <c r="M20" s="252"/>
      <c r="N20" s="253"/>
      <c r="O20" s="253"/>
      <c r="P20" s="253"/>
      <c r="Q20" s="254"/>
      <c r="R20" s="252"/>
      <c r="S20" s="253"/>
      <c r="T20" s="253"/>
      <c r="U20" s="253"/>
      <c r="V20" s="254"/>
      <c r="W20" s="120">
        <f t="shared" si="0"/>
        <v>0</v>
      </c>
      <c r="Z20" s="61" t="s">
        <v>64</v>
      </c>
    </row>
    <row r="21" spans="1:26" ht="24" x14ac:dyDescent="0.45">
      <c r="A21" s="59"/>
      <c r="B21" s="245"/>
      <c r="C21" s="246"/>
      <c r="D21" s="247"/>
      <c r="E21" s="247"/>
      <c r="F21" s="247"/>
      <c r="G21" s="248"/>
      <c r="H21" s="246"/>
      <c r="I21" s="247"/>
      <c r="J21" s="247"/>
      <c r="K21" s="247"/>
      <c r="L21" s="248"/>
      <c r="M21" s="252"/>
      <c r="N21" s="253"/>
      <c r="O21" s="253"/>
      <c r="P21" s="253"/>
      <c r="Q21" s="254"/>
      <c r="R21" s="252"/>
      <c r="S21" s="253"/>
      <c r="T21" s="253"/>
      <c r="U21" s="253"/>
      <c r="V21" s="254"/>
      <c r="W21" s="120">
        <f t="shared" si="0"/>
        <v>0</v>
      </c>
      <c r="Z21" s="61" t="s">
        <v>65</v>
      </c>
    </row>
    <row r="22" spans="1:26" ht="24" x14ac:dyDescent="0.45">
      <c r="A22" s="59"/>
      <c r="B22" s="245"/>
      <c r="C22" s="246"/>
      <c r="D22" s="247"/>
      <c r="E22" s="247"/>
      <c r="F22" s="247"/>
      <c r="G22" s="248"/>
      <c r="H22" s="246"/>
      <c r="I22" s="247"/>
      <c r="J22" s="247"/>
      <c r="K22" s="247"/>
      <c r="L22" s="248"/>
      <c r="M22" s="252"/>
      <c r="N22" s="253"/>
      <c r="O22" s="253"/>
      <c r="P22" s="253"/>
      <c r="Q22" s="254"/>
      <c r="R22" s="252"/>
      <c r="S22" s="253"/>
      <c r="T22" s="253"/>
      <c r="U22" s="253"/>
      <c r="V22" s="254"/>
      <c r="W22" s="120">
        <f t="shared" si="0"/>
        <v>0</v>
      </c>
      <c r="Z22" s="61" t="s">
        <v>66</v>
      </c>
    </row>
    <row r="23" spans="1:26" ht="24" x14ac:dyDescent="0.45">
      <c r="A23" s="59"/>
      <c r="B23" s="245"/>
      <c r="C23" s="246"/>
      <c r="D23" s="247"/>
      <c r="E23" s="247"/>
      <c r="F23" s="247"/>
      <c r="G23" s="248"/>
      <c r="H23" s="246"/>
      <c r="I23" s="247"/>
      <c r="J23" s="247"/>
      <c r="K23" s="247"/>
      <c r="L23" s="248"/>
      <c r="M23" s="252"/>
      <c r="N23" s="253"/>
      <c r="O23" s="253"/>
      <c r="P23" s="253"/>
      <c r="Q23" s="254"/>
      <c r="R23" s="252"/>
      <c r="S23" s="253"/>
      <c r="T23" s="253"/>
      <c r="U23" s="253"/>
      <c r="V23" s="254"/>
      <c r="W23" s="120">
        <f t="shared" si="0"/>
        <v>0</v>
      </c>
      <c r="Z23" s="61" t="s">
        <v>67</v>
      </c>
    </row>
    <row r="24" spans="1:26" ht="24" x14ac:dyDescent="0.45">
      <c r="A24" s="59"/>
      <c r="B24" s="245"/>
      <c r="C24" s="246"/>
      <c r="D24" s="247"/>
      <c r="E24" s="247"/>
      <c r="F24" s="247"/>
      <c r="G24" s="248"/>
      <c r="H24" s="246"/>
      <c r="I24" s="247"/>
      <c r="J24" s="247"/>
      <c r="K24" s="247"/>
      <c r="L24" s="248"/>
      <c r="M24" s="252"/>
      <c r="N24" s="253"/>
      <c r="O24" s="253"/>
      <c r="P24" s="253"/>
      <c r="Q24" s="254"/>
      <c r="R24" s="252"/>
      <c r="S24" s="253"/>
      <c r="T24" s="253"/>
      <c r="U24" s="253"/>
      <c r="V24" s="254"/>
      <c r="W24" s="120">
        <f t="shared" si="0"/>
        <v>0</v>
      </c>
      <c r="Z24" s="61" t="s">
        <v>68</v>
      </c>
    </row>
    <row r="25" spans="1:26" ht="24" x14ac:dyDescent="0.45">
      <c r="A25" s="59"/>
      <c r="B25" s="245"/>
      <c r="C25" s="246"/>
      <c r="D25" s="247"/>
      <c r="E25" s="247"/>
      <c r="F25" s="247"/>
      <c r="G25" s="248"/>
      <c r="H25" s="246"/>
      <c r="I25" s="247"/>
      <c r="J25" s="247"/>
      <c r="K25" s="247"/>
      <c r="L25" s="248"/>
      <c r="M25" s="252"/>
      <c r="N25" s="253"/>
      <c r="O25" s="253"/>
      <c r="P25" s="253"/>
      <c r="Q25" s="254"/>
      <c r="R25" s="252"/>
      <c r="S25" s="253"/>
      <c r="T25" s="253"/>
      <c r="U25" s="253"/>
      <c r="V25" s="254"/>
      <c r="W25" s="120">
        <f t="shared" si="0"/>
        <v>0</v>
      </c>
      <c r="Z25" s="61" t="s">
        <v>69</v>
      </c>
    </row>
    <row r="26" spans="1:26" ht="24" x14ac:dyDescent="0.45">
      <c r="A26" s="59"/>
      <c r="B26" s="245"/>
      <c r="C26" s="246"/>
      <c r="D26" s="247"/>
      <c r="E26" s="247"/>
      <c r="F26" s="247"/>
      <c r="G26" s="248"/>
      <c r="H26" s="246"/>
      <c r="I26" s="247"/>
      <c r="J26" s="247"/>
      <c r="K26" s="247"/>
      <c r="L26" s="248"/>
      <c r="M26" s="252"/>
      <c r="N26" s="253"/>
      <c r="O26" s="253"/>
      <c r="P26" s="253"/>
      <c r="Q26" s="254"/>
      <c r="R26" s="252"/>
      <c r="S26" s="253"/>
      <c r="T26" s="253"/>
      <c r="U26" s="253"/>
      <c r="V26" s="254"/>
      <c r="W26" s="120">
        <f t="shared" si="0"/>
        <v>0</v>
      </c>
      <c r="Z26" s="61" t="s">
        <v>70</v>
      </c>
    </row>
    <row r="27" spans="1:26" ht="24" x14ac:dyDescent="0.45">
      <c r="A27" s="59"/>
      <c r="B27" s="245"/>
      <c r="C27" s="246"/>
      <c r="D27" s="247"/>
      <c r="E27" s="247"/>
      <c r="F27" s="247"/>
      <c r="G27" s="248"/>
      <c r="H27" s="246"/>
      <c r="I27" s="247"/>
      <c r="J27" s="247"/>
      <c r="K27" s="247"/>
      <c r="L27" s="248"/>
      <c r="M27" s="252"/>
      <c r="N27" s="253"/>
      <c r="O27" s="253"/>
      <c r="P27" s="253"/>
      <c r="Q27" s="254"/>
      <c r="R27" s="252"/>
      <c r="S27" s="253"/>
      <c r="T27" s="253"/>
      <c r="U27" s="253"/>
      <c r="V27" s="254"/>
      <c r="W27" s="120">
        <f t="shared" si="0"/>
        <v>0</v>
      </c>
      <c r="Z27" s="61" t="s">
        <v>71</v>
      </c>
    </row>
    <row r="28" spans="1:26" ht="24" x14ac:dyDescent="0.45">
      <c r="A28" s="59"/>
      <c r="B28" s="245"/>
      <c r="C28" s="246"/>
      <c r="D28" s="247"/>
      <c r="E28" s="247"/>
      <c r="F28" s="247"/>
      <c r="G28" s="248"/>
      <c r="H28" s="246"/>
      <c r="I28" s="247"/>
      <c r="J28" s="247"/>
      <c r="K28" s="247"/>
      <c r="L28" s="248"/>
      <c r="M28" s="252"/>
      <c r="N28" s="253"/>
      <c r="O28" s="253"/>
      <c r="P28" s="253"/>
      <c r="Q28" s="254"/>
      <c r="R28" s="252"/>
      <c r="S28" s="253"/>
      <c r="T28" s="253"/>
      <c r="U28" s="253"/>
      <c r="V28" s="254"/>
      <c r="W28" s="120">
        <f t="shared" si="0"/>
        <v>0</v>
      </c>
      <c r="Z28" s="61" t="s">
        <v>72</v>
      </c>
    </row>
    <row r="29" spans="1:26" ht="36" x14ac:dyDescent="0.45">
      <c r="A29" s="62"/>
      <c r="B29" s="245"/>
      <c r="C29" s="246"/>
      <c r="D29" s="247"/>
      <c r="E29" s="247"/>
      <c r="F29" s="247"/>
      <c r="G29" s="248"/>
      <c r="H29" s="246"/>
      <c r="I29" s="247"/>
      <c r="J29" s="247"/>
      <c r="K29" s="247"/>
      <c r="L29" s="248"/>
      <c r="M29" s="246"/>
      <c r="N29" s="247"/>
      <c r="O29" s="247"/>
      <c r="P29" s="247"/>
      <c r="Q29" s="248"/>
      <c r="R29" s="246"/>
      <c r="S29" s="247"/>
      <c r="T29" s="247"/>
      <c r="U29" s="247"/>
      <c r="V29" s="248"/>
      <c r="W29" s="120">
        <f t="shared" si="0"/>
        <v>0</v>
      </c>
      <c r="Z29" s="61" t="s">
        <v>73</v>
      </c>
    </row>
    <row r="30" spans="1:26" ht="24.6" thickBot="1" x14ac:dyDescent="0.5">
      <c r="A30" s="191" t="s">
        <v>95</v>
      </c>
      <c r="B30" s="192"/>
      <c r="C30" s="255">
        <v>150</v>
      </c>
      <c r="D30" s="255"/>
      <c r="E30" s="255"/>
      <c r="F30" s="255"/>
      <c r="G30" s="255"/>
      <c r="H30" s="255">
        <v>150</v>
      </c>
      <c r="I30" s="255"/>
      <c r="J30" s="255"/>
      <c r="K30" s="255"/>
      <c r="L30" s="255"/>
      <c r="M30" s="255">
        <v>150</v>
      </c>
      <c r="N30" s="255"/>
      <c r="O30" s="255"/>
      <c r="P30" s="255"/>
      <c r="Q30" s="255"/>
      <c r="R30" s="255"/>
      <c r="S30" s="255"/>
      <c r="T30" s="255"/>
      <c r="U30" s="255"/>
      <c r="V30" s="255"/>
      <c r="W30" s="120">
        <f t="shared" si="0"/>
        <v>225</v>
      </c>
      <c r="Z30" s="63" t="s">
        <v>74</v>
      </c>
    </row>
    <row r="31" spans="1:26" ht="24.6" thickTop="1" x14ac:dyDescent="0.45">
      <c r="A31" s="256" t="s">
        <v>96</v>
      </c>
      <c r="B31" s="257"/>
      <c r="C31" s="258">
        <f>SUM(C7:G29,C30)</f>
        <v>950</v>
      </c>
      <c r="D31" s="259"/>
      <c r="E31" s="259"/>
      <c r="F31" s="259"/>
      <c r="G31" s="260"/>
      <c r="H31" s="258">
        <f>SUM(H7:L29,H30)</f>
        <v>660</v>
      </c>
      <c r="I31" s="259"/>
      <c r="J31" s="259"/>
      <c r="K31" s="259"/>
      <c r="L31" s="260"/>
      <c r="M31" s="258">
        <f>SUM(M7:Q29,M30)</f>
        <v>980</v>
      </c>
      <c r="N31" s="259"/>
      <c r="O31" s="259"/>
      <c r="P31" s="259"/>
      <c r="Q31" s="260"/>
      <c r="R31" s="258">
        <f>SUM(R7:V29,R30)</f>
        <v>0</v>
      </c>
      <c r="S31" s="259"/>
      <c r="T31" s="259"/>
      <c r="U31" s="259"/>
      <c r="V31" s="260"/>
      <c r="W31" s="261">
        <f>SUM(W7:W29,W30)</f>
        <v>1295</v>
      </c>
      <c r="Z31" s="61" t="s">
        <v>75</v>
      </c>
    </row>
  </sheetData>
  <mergeCells count="107">
    <mergeCell ref="A30:B30"/>
    <mergeCell ref="C30:G30"/>
    <mergeCell ref="H30:L30"/>
    <mergeCell ref="M30:Q30"/>
    <mergeCell ref="R30:V30"/>
    <mergeCell ref="A31:B31"/>
    <mergeCell ref="C31:G31"/>
    <mergeCell ref="H31:L31"/>
    <mergeCell ref="M31:Q31"/>
    <mergeCell ref="R31:V31"/>
    <mergeCell ref="C28:G28"/>
    <mergeCell ref="H28:L28"/>
    <mergeCell ref="M28:Q28"/>
    <mergeCell ref="R28:V28"/>
    <mergeCell ref="C29:G29"/>
    <mergeCell ref="H29:L29"/>
    <mergeCell ref="M29:Q29"/>
    <mergeCell ref="R29:V29"/>
    <mergeCell ref="C26:G26"/>
    <mergeCell ref="H26:L26"/>
    <mergeCell ref="M26:Q26"/>
    <mergeCell ref="R26:V26"/>
    <mergeCell ref="C27:G27"/>
    <mergeCell ref="H27:L27"/>
    <mergeCell ref="M27:Q27"/>
    <mergeCell ref="R27:V27"/>
    <mergeCell ref="C24:G24"/>
    <mergeCell ref="H24:L24"/>
    <mergeCell ref="M24:Q24"/>
    <mergeCell ref="R24:V24"/>
    <mergeCell ref="C25:G25"/>
    <mergeCell ref="H25:L25"/>
    <mergeCell ref="M25:Q25"/>
    <mergeCell ref="R25:V25"/>
    <mergeCell ref="C22:G22"/>
    <mergeCell ref="H22:L22"/>
    <mergeCell ref="M22:Q22"/>
    <mergeCell ref="R22:V22"/>
    <mergeCell ref="C23:G23"/>
    <mergeCell ref="H23:L23"/>
    <mergeCell ref="M23:Q23"/>
    <mergeCell ref="R23:V23"/>
    <mergeCell ref="C20:G20"/>
    <mergeCell ref="H20:L20"/>
    <mergeCell ref="M20:Q20"/>
    <mergeCell ref="R20:V20"/>
    <mergeCell ref="C21:G21"/>
    <mergeCell ref="H21:L21"/>
    <mergeCell ref="M21:Q21"/>
    <mergeCell ref="R21:V21"/>
    <mergeCell ref="C18:G18"/>
    <mergeCell ref="H18:L18"/>
    <mergeCell ref="M18:Q18"/>
    <mergeCell ref="R18:V18"/>
    <mergeCell ref="C19:G19"/>
    <mergeCell ref="H19:L19"/>
    <mergeCell ref="M19:Q19"/>
    <mergeCell ref="R19:V19"/>
    <mergeCell ref="C16:G16"/>
    <mergeCell ref="H16:L16"/>
    <mergeCell ref="M16:Q16"/>
    <mergeCell ref="R16:V16"/>
    <mergeCell ref="C17:G17"/>
    <mergeCell ref="H17:L17"/>
    <mergeCell ref="M17:Q17"/>
    <mergeCell ref="R17:V17"/>
    <mergeCell ref="C14:G14"/>
    <mergeCell ref="H14:L14"/>
    <mergeCell ref="M14:Q14"/>
    <mergeCell ref="R14:V14"/>
    <mergeCell ref="C15:G15"/>
    <mergeCell ref="H15:L15"/>
    <mergeCell ref="M15:Q15"/>
    <mergeCell ref="R15:V15"/>
    <mergeCell ref="C12:G12"/>
    <mergeCell ref="H12:L12"/>
    <mergeCell ref="M12:Q12"/>
    <mergeCell ref="R12:V12"/>
    <mergeCell ref="C13:G13"/>
    <mergeCell ref="H13:L13"/>
    <mergeCell ref="M13:Q13"/>
    <mergeCell ref="R13:V13"/>
    <mergeCell ref="C10:G10"/>
    <mergeCell ref="H10:L10"/>
    <mergeCell ref="M10:Q10"/>
    <mergeCell ref="R10:V10"/>
    <mergeCell ref="C11:G11"/>
    <mergeCell ref="H11:L11"/>
    <mergeCell ref="M11:Q11"/>
    <mergeCell ref="R11:V11"/>
    <mergeCell ref="C8:G8"/>
    <mergeCell ref="H8:L8"/>
    <mergeCell ref="M8:Q8"/>
    <mergeCell ref="R8:V8"/>
    <mergeCell ref="C9:G9"/>
    <mergeCell ref="H9:L9"/>
    <mergeCell ref="M9:Q9"/>
    <mergeCell ref="R9:V9"/>
    <mergeCell ref="C2:L2"/>
    <mergeCell ref="M2:W2"/>
    <mergeCell ref="B3:B6"/>
    <mergeCell ref="C3:L3"/>
    <mergeCell ref="M3:V3"/>
    <mergeCell ref="C7:G7"/>
    <mergeCell ref="H7:L7"/>
    <mergeCell ref="M7:Q7"/>
    <mergeCell ref="R7:V7"/>
  </mergeCells>
  <phoneticPr fontId="2"/>
  <dataValidations count="5">
    <dataValidation type="list" allowBlank="1" showInputMessage="1" showErrorMessage="1" error="選択肢の中から該当する年を選択して下さい。" prompt="該当する年を選択して下さい。" sqref="C4:C5 H4:H5 M4:M5 R4:R5" xr:uid="{B474FB49-6764-4BFC-A048-4572B6CABA0A}">
      <formula1>"平成26,,平成27,平成28,平成29,平成30,平成31,令和元,令和2,令和3"</formula1>
    </dataValidation>
    <dataValidation type="whole" allowBlank="1" showInputMessage="1" showErrorMessage="1" error="半角数字で入力して下さい。" sqref="W7:W30" xr:uid="{6DB9E62F-A1C8-4C0F-8F37-8B941849CC06}">
      <formula1>0</formula1>
      <formula2>999999999999</formula2>
    </dataValidation>
    <dataValidation type="list" allowBlank="1" showInputMessage="1" showErrorMessage="1" error="選択肢の中から該当する業種細目を選択して下さい。" prompt="「▼」ボタンをクリックして表示される選択肢の中から該当する業種細目を選択して下さい。" sqref="B7:B29" xr:uid="{F79F250A-6DC4-44B2-8577-E5D08DCAA5CB}">
      <formula1>$Z$7:$Z$31</formula1>
    </dataValidation>
    <dataValidation type="whole" allowBlank="1" showInputMessage="1" showErrorMessage="1" error="半角数字で入力して下さい。" prompt="半角数字で入力して下さい（マイナス数値、小数点以下は入力不可）。" sqref="C7:V30" xr:uid="{52DF12D9-1ADB-4F6F-BB7B-6301A24C27A2}">
      <formula1>0</formula1>
      <formula2>999999999999</formula2>
    </dataValidation>
    <dataValidation type="list" allowBlank="1" showInputMessage="1" showErrorMessage="1" error="選択肢の中から該当する月を選択して下さい。" prompt="該当する月を選択して下さい。" sqref="E4:E5 J4:J5 O4:O5 T4:T5" xr:uid="{1EADCFFC-A78E-40A8-9702-386A6D47A2B8}">
      <formula1>"01,02,03,04,05,06,07,08,09,10,11,12"</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1.業者</vt:lpstr>
      <vt:lpstr>2.申請業者</vt:lpstr>
      <vt:lpstr>3.(業者)</vt:lpstr>
      <vt:lpstr>1.業者（※記入例）</vt:lpstr>
      <vt:lpstr>2.申請業者（※記入例）</vt:lpstr>
      <vt:lpstr>3.業者（※記入例）</vt:lpstr>
      <vt:lpstr>3.業者（※記ｄｓｄｓ入例）</vt:lpstr>
      <vt:lpstr>'1.業者'!Print_Area</vt:lpstr>
      <vt:lpstr>'1.業者（※記入例）'!Print_Area</vt:lpstr>
      <vt:lpstr>'2.申請業者'!Print_Area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剛史 大川</dc:creator>
  <cp:lastModifiedBy>剛史 大川</cp:lastModifiedBy>
  <cp:lastPrinted>2026-04-13T05:42:20Z</cp:lastPrinted>
  <dcterms:created xsi:type="dcterms:W3CDTF">2026-04-08T06:42:18Z</dcterms:created>
  <dcterms:modified xsi:type="dcterms:W3CDTF">2026-04-20T06:24:19Z</dcterms:modified>
</cp:coreProperties>
</file>